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11162\Desktop\"/>
    </mc:Choice>
  </mc:AlternateContent>
  <xr:revisionPtr revIDLastSave="0" documentId="13_ncr:1_{1B69DD43-8056-42B0-A890-AAACAE2BAEAF}" xr6:coauthVersionLast="47" xr6:coauthVersionMax="47" xr10:uidLastSave="{00000000-0000-0000-0000-000000000000}"/>
  <bookViews>
    <workbookView xWindow="-120" yWindow="-120" windowWidth="24240" windowHeight="131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C36" i="10"/>
  <c r="CO35" i="10"/>
  <c r="BE35" i="10"/>
  <c r="C35" i="10"/>
  <c r="BE34" i="10"/>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l="1"/>
  <c r="AM36" i="10" s="1"/>
  <c r="BW34" i="10"/>
  <c r="BW35" i="10" s="1"/>
  <c r="BW36" i="10" s="1"/>
  <c r="BW37" i="10" s="1"/>
  <c r="BW38" i="10" s="1"/>
  <c r="BW39" i="10" s="1"/>
  <c r="BW40" i="10" s="1"/>
  <c r="CO34" i="10" l="1"/>
</calcChain>
</file>

<file path=xl/sharedStrings.xml><?xml version="1.0" encoding="utf-8"?>
<sst xmlns="http://schemas.openxmlformats.org/spreadsheetml/2006/main" count="1124" uniqueCount="617">
  <si>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</si>
  <si>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</si>
  <si>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</si>
  <si>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</si>
  <si>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</si>
  <si>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</si>
  <si>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</si>
  <si>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</si>
  <si>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</si>
  <si>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</si>
  <si>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</si>
  <si>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</si>
  <si>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</si>
  <si>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</si>
  <si>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</si>
  <si>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</si>
  <si>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</si>
  <si>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</si>
  <si>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</si>
  <si>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</si>
  <si>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</si>
  <si>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</si>
  <si>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</si>
  <si>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</si>
  <si>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</si>
  <si>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</si>
  <si>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</si>
  <si>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</si>
  <si>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</si>
  <si>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</si>
  <si>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</si>
  <si>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</si>
  <si>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</si>
  <si>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</si>
  <si>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</si>
  <si>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</si>
  <si>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</si>
  <si>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</si>
  <si>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</si>
  <si>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</si>
  <si>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</si>
  <si>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</si>
  <si>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</si>
  <si>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</si>
  <si>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</si>
  <si>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</si>
  <si>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</si>
  <si>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</si>
  <si>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</si>
  <si>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</si>
  <si>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</si>
  <si>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</si>
  <si>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</si>
  <si>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</si>
  <si>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</si>
  <si>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</si>
  <si>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</si>
  <si>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</si>
  <si>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</si>
  <si>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</si>
  <si>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</si>
  <si>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</si>
  <si>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</si>
  <si>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</si>
  <si>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</si>
  <si>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</si>
  <si>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</si>
  <si>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</si>
  <si>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</si>
  <si>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</si>
  <si>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</si>
  <si>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</si>
  <si>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</si>
  <si>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</si>
  <si>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</si>
  <si>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</si>
  <si>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</si>
  <si>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</si>
  <si>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</si>
  <si>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</si>
  <si>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</si>
  <si>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</si>
  <si>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</si>
  <si>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</si>
  <si>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</si>
  <si>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</si>
  <si>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</si>
  <si>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</si>
  <si>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</si>
  <si>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</si>
  <si>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</si>
  <si>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</si>
  <si>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</si>
  <si>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</si>
  <si>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</si>
  <si>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</si>
  <si>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</si>
  <si>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</si>
  <si>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寒河江市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</si>
  <si>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</si>
  <si>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</si>
  <si>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</si>
  <si>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</si>
  <si>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</si>
  <si>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</si>
  <si>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</si>
  <si>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</si>
  <si>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</si>
  <si>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</si>
  <si>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</si>
  <si>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</si>
  <si>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</si>
  <si>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</si>
  <si>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</si>
  <si>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</si>
  <si>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</si>
  <si>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</si>
  <si>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</si>
  <si>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</si>
  <si>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</si>
  <si>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</si>
  <si>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</si>
  <si>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</si>
  <si>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</si>
  <si>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</si>
  <si>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</si>
  <si>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</si>
  <si>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</si>
  <si>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</si>
  <si>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</si>
  <si>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</si>
  <si>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</si>
  <si>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</si>
  <si>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</si>
  <si>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</si>
  <si>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</si>
  <si>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</si>
  <si>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</si>
  <si>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</si>
  <si>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</si>
  <si>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</si>
  <si>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</si>
  <si>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</si>
  <si>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</si>
  <si>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</si>
  <si>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</si>
  <si>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</si>
  <si>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</si>
  <si>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</si>
  <si>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</si>
  <si>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</si>
  <si>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</si>
  <si>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</si>
  <si>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</si>
  <si>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</si>
  <si>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</si>
  <si>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</si>
  <si>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</si>
  <si>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</si>
  <si>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</si>
  <si>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</si>
  <si>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</si>
  <si>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</si>
  <si>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</si>
  <si>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</si>
  <si>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</si>
  <si>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</si>
  <si>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</si>
  <si>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</si>
  <si>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</si>
  <si>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</si>
  <si>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</si>
  <si>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</si>
  <si>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</si>
  <si>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</si>
  <si>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</si>
  <si>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</si>
  <si>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</si>
  <si>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</si>
  <si>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</si>
  <si>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</si>
  <si>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</si>
  <si>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</si>
  <si>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</si>
  <si>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</si>
  <si>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</si>
  <si>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</si>
  <si>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</si>
  <si>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</si>
  <si>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</si>
  <si>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</si>
  <si>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</si>
  <si>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</si>
  <si>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</si>
  <si>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</si>
  <si>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</si>
  <si>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</si>
  <si>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</si>
  <si>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</si>
  <si>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</si>
  <si>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</si>
  <si>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</si>
  <si>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</si>
  <si>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</si>
  <si>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</si>
  <si>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</si>
  <si>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</si>
  <si>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</si>
  <si>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</si>
  <si>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</si>
  <si>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</si>
  <si>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</si>
  <si>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</si>
  <si>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</si>
  <si>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山形県寒河江市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</si>
  <si>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</si>
  <si>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</si>
  <si>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</si>
  <si>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</si>
  <si>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</si>
  <si>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</si>
  <si>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</si>
  <si>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</si>
  <si>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</si>
  <si>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</si>
  <si>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</si>
  <si>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</si>
  <si>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</si>
  <si>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</si>
  <si>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</si>
  <si>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</si>
  <si>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</si>
  <si>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</si>
  <si>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</si>
  <si>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</si>
  <si>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</si>
  <si>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</si>
  <si>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</si>
  <si>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</si>
  <si>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</si>
  <si>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</si>
  <si>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</si>
  <si>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</si>
  <si>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</si>
  <si>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</si>
  <si>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</si>
  <si>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</si>
  <si>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</si>
  <si>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</si>
  <si>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</si>
  <si>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</si>
  <si>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</si>
  <si>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</si>
  <si>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</si>
  <si>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</si>
  <si>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</si>
  <si>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</si>
  <si>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</si>
  <si>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</si>
  <si>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</si>
  <si>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</si>
  <si>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</si>
  <si>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</si>
  <si>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</si>
  <si>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</si>
  <si>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</si>
  <si>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</si>
  <si>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</si>
  <si>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</si>
  <si>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</si>
  <si>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</si>
  <si>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</si>
  <si>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</si>
  <si>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</si>
  <si>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</si>
  <si>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</si>
  <si>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</si>
  <si>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</si>
  <si>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</si>
  <si>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</si>
  <si>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</si>
  <si>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</si>
  <si>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</si>
  <si>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</si>
  <si>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</si>
  <si>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</si>
  <si>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</si>
  <si>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</si>
  <si>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</si>
  <si>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</si>
  <si>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</si>
  <si>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</si>
  <si>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</si>
  <si>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</si>
  <si>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</si>
  <si>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</si>
  <si>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</si>
  <si>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</si>
  <si>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</si>
  <si>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</si>
  <si>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</si>
  <si>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</si>
  <si>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</si>
  <si>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</si>
  <si>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</si>
  <si>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</si>
  <si>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</si>
  <si>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</si>
  <si>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</si>
  <si>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</si>
  <si>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</si>
  <si>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</si>
  <si>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</si>
  <si>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</si>
  <si>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</si>
  <si>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</si>
  <si>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</si>
  <si>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</si>
  <si>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</si>
  <si>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</si>
  <si>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</si>
  <si>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</si>
  <si>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</si>
  <si>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</si>
  <si>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</si>
  <si>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</si>
  <si>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</si>
  <si>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</si>
  <si>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</si>
  <si>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</si>
  <si>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</si>
  <si>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</si>
  <si>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</si>
  <si>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</si>
  <si>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</si>
  <si>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</si>
  <si>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</si>
  <si>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</si>
  <si>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</si>
  <si>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</si>
  <si>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</si>
  <si>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</si>
  <si>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</si>
  <si>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</si>
  <si>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</si>
  <si>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</si>
  <si>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</si>
  <si>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</si>
  <si>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</si>
  <si>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</si>
  <si>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</si>
  <si>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</si>
  <si>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</si>
  <si>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</si>
  <si>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</si>
  <si>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</si>
  <si>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</si>
  <si>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</si>
  <si>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</si>
  <si>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</si>
  <si>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</si>
  <si>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</si>
  <si>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</si>
  <si>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</si>
  <si>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</si>
  <si>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</si>
  <si>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</si>
  <si>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</si>
  <si>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</si>
  <si>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山形県寒河江市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</si>
  <si>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</si>
  <si>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</si>
  <si>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</si>
  <si>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</si>
  <si>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</si>
  <si>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</si>
  <si>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</si>
  <si>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</si>
  <si>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</si>
  <si>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</si>
  <si>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</si>
  <si>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</si>
  <si>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</si>
  <si>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</si>
  <si>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</si>
  <si>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</si>
  <si>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</si>
  <si>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</si>
  <si>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</si>
  <si>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</si>
  <si>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</si>
  <si>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</si>
  <si>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</si>
  <si>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</si>
  <si>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</si>
  <si>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</si>
  <si>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</si>
  <si>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</si>
  <si>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</si>
  <si>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</si>
  <si>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</si>
  <si>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</si>
  <si>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</si>
  <si>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</si>
  <si>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</si>
  <si>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</si>
  <si>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介護認定審査会共同設置特別会計</t>
    <phoneticPr fontId="5"/>
  </si>
  <si>
    <t>後期高齢者医療特別会計</t>
    <phoneticPr fontId="5"/>
  </si>
  <si>
    <t>水道事業会計</t>
    <phoneticPr fontId="5"/>
  </si>
  <si>
    <t>法適用企業</t>
    <phoneticPr fontId="5"/>
  </si>
  <si>
    <t>下水道事業会計</t>
    <phoneticPr fontId="5"/>
  </si>
  <si>
    <t>病院事業会計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</si>
  <si>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</si>
  <si>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</si>
  <si>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</si>
  <si>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</si>
  <si>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</si>
  <si>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</si>
  <si>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</si>
  <si>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</si>
  <si>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</si>
  <si>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</si>
  <si>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</si>
  <si>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</si>
  <si>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</si>
  <si>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</si>
  <si>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</si>
  <si>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</si>
  <si>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</si>
  <si>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</si>
  <si>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</si>
  <si>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</si>
  <si>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</si>
  <si>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</si>
  <si>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</si>
  <si>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</si>
  <si>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</si>
  <si>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</si>
  <si>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</si>
  <si>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</si>
  <si>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</si>
  <si>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</si>
  <si>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</si>
  <si>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</si>
  <si>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</si>
  <si>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</si>
  <si>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</si>
  <si>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</si>
  <si>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</si>
  <si>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</si>
  <si>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</si>
  <si>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</si>
  <si>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</si>
  <si>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</si>
  <si>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</si>
  <si>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</si>
  <si>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</si>
  <si>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</si>
  <si>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</si>
  <si>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</si>
  <si>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</si>
  <si>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</si>
  <si>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</si>
  <si>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</si>
  <si>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</si>
  <si>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</si>
  <si>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</si>
  <si>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</si>
  <si>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</si>
  <si>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</si>
  <si>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</si>
  <si>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</si>
  <si>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</si>
  <si>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</si>
  <si>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</si>
  <si>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</si>
  <si>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</si>
  <si>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</si>
  <si>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介護認定審査会共同設置特別会計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</si>
  <si>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</si>
  <si>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</si>
  <si>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</si>
  <si>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</si>
  <si>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</si>
  <si>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</si>
  <si>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</si>
  <si>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</si>
  <si>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</si>
  <si>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</si>
  <si>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</si>
  <si>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</si>
  <si>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</si>
  <si>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</si>
  <si>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</si>
  <si>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</si>
  <si>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</si>
  <si>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</si>
  <si>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</si>
  <si>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</si>
  <si>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</si>
  <si>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</si>
  <si>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</si>
  <si>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</si>
  <si>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</si>
  <si>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</si>
  <si>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</si>
  <si>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</si>
  <si>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</si>
  <si>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</si>
  <si>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</si>
  <si>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</si>
  <si>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</si>
  <si>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</si>
  <si>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</si>
  <si>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</si>
  <si>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</si>
  <si>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</si>
  <si>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</si>
  <si>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</si>
  <si>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</si>
  <si>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</si>
  <si>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</si>
  <si>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</si>
  <si>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</si>
  <si>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</si>
  <si>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</si>
  <si>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</si>
  <si>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</si>
  <si>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</si>
  <si>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</si>
  <si>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</si>
  <si>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</si>
  <si>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</si>
  <si>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</si>
  <si>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</si>
  <si>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</si>
  <si>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</si>
  <si>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</si>
  <si>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</si>
  <si>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</si>
  <si>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</si>
  <si>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</si>
  <si>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</si>
  <si>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</si>
  <si>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</si>
  <si>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</si>
  <si>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</si>
  <si>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</si>
  <si>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</si>
  <si>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</si>
  <si>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</si>
  <si>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</si>
  <si>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</si>
  <si>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</si>
  <si>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</si>
  <si>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</si>
  <si>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</si>
  <si>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</si>
  <si>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</si>
  <si>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</si>
  <si>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</si>
  <si>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</si>
  <si>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1.62</t>
  </si>
  <si>
    <t>▲ 4.86</t>
  </si>
  <si>
    <t>▲ 5.12</t>
  </si>
  <si>
    <t>▲ 4.35</t>
  </si>
  <si>
    <t>一般会計</t>
  </si>
  <si>
    <t>水道事業会計</t>
  </si>
  <si>
    <t>病院事業会計</t>
  </si>
  <si>
    <t>下水道事業会計</t>
  </si>
  <si>
    <t>国民健康保険特別会計</t>
  </si>
  <si>
    <t>介護保険特別会計</t>
  </si>
  <si>
    <t>介護認定審査会共同設置特別会計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</si>
  <si>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</si>
  <si>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</si>
  <si>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</si>
  <si>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</si>
  <si>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</si>
  <si>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</si>
  <si>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</si>
  <si>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</si>
  <si>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</si>
  <si>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</si>
  <si>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</si>
  <si>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t>
    <phoneticPr fontId="2"/>
  </si>
  <si>
    <t>山形県消防補償等組合</t>
  </si>
  <si>
    <t>山形県自治会館管理組合</t>
  </si>
  <si>
    <t>山形県市町村職員退職手当組合</t>
  </si>
  <si>
    <t>西村山広域行政事務組合（普通会計分）</t>
    <rPh sb="0" eb="3">
      <t>ニシムラヤマ</t>
    </rPh>
    <rPh sb="3" eb="5">
      <t>コウイキ</t>
    </rPh>
    <rPh sb="5" eb="7">
      <t>ギョウセイ</t>
    </rPh>
    <rPh sb="7" eb="9">
      <t>ジム</t>
    </rPh>
    <rPh sb="9" eb="11">
      <t>クミアイ</t>
    </rPh>
    <rPh sb="12" eb="14">
      <t>フツウ</t>
    </rPh>
    <rPh sb="14" eb="16">
      <t>カイケイ</t>
    </rPh>
    <rPh sb="16" eb="17">
      <t>ブン</t>
    </rPh>
    <phoneticPr fontId="2"/>
  </si>
  <si>
    <t>西村山広域行政事務組合（事業会計分）</t>
    <rPh sb="0" eb="3">
      <t>ニシムラヤマ</t>
    </rPh>
    <rPh sb="3" eb="5">
      <t>コウイキ</t>
    </rPh>
    <rPh sb="5" eb="7">
      <t>ギョウセイ</t>
    </rPh>
    <rPh sb="7" eb="9">
      <t>ジム</t>
    </rPh>
    <rPh sb="9" eb="11">
      <t>クミアイ</t>
    </rPh>
    <rPh sb="12" eb="14">
      <t>ジギョウ</t>
    </rPh>
    <rPh sb="14" eb="16">
      <t>カイケイ</t>
    </rPh>
    <rPh sb="16" eb="17">
      <t>ブン</t>
    </rPh>
    <phoneticPr fontId="2"/>
  </si>
  <si>
    <t>山形県後期高齢者医療広域連合（普通会計）</t>
    <rPh sb="0" eb="3">
      <t>ヤマガタケン</t>
    </rPh>
    <rPh sb="3" eb="5">
      <t>コウキ</t>
    </rPh>
    <rPh sb="5" eb="8">
      <t>コウレイシャ</t>
    </rPh>
    <rPh sb="8" eb="10">
      <t>イリョウ</t>
    </rPh>
    <rPh sb="10" eb="12">
      <t>コウイキ</t>
    </rPh>
    <rPh sb="12" eb="14">
      <t>レンゴウ</t>
    </rPh>
    <rPh sb="15" eb="17">
      <t>フツウ</t>
    </rPh>
    <rPh sb="17" eb="19">
      <t>カイケイ</t>
    </rPh>
    <phoneticPr fontId="2"/>
  </si>
  <si>
    <t>山形県後期高齢者医療広域連合（事業会計）</t>
    <rPh sb="0" eb="3">
      <t>ヤマガタケン</t>
    </rPh>
    <rPh sb="3" eb="5">
      <t>コウキ</t>
    </rPh>
    <rPh sb="5" eb="8">
      <t>コウレイシャ</t>
    </rPh>
    <rPh sb="8" eb="10">
      <t>イリョウ</t>
    </rPh>
    <rPh sb="10" eb="12">
      <t>コウイキ</t>
    </rPh>
    <rPh sb="12" eb="14">
      <t>レンゴウ</t>
    </rPh>
    <rPh sb="15" eb="17">
      <t>ジギョウ</t>
    </rPh>
    <rPh sb="17" eb="19">
      <t>カイケイ</t>
    </rPh>
    <phoneticPr fontId="2"/>
  </si>
  <si>
    <t>-</t>
    <phoneticPr fontId="2"/>
  </si>
  <si>
    <t>-</t>
    <phoneticPr fontId="2"/>
  </si>
  <si>
    <t>-</t>
    <phoneticPr fontId="2"/>
  </si>
  <si>
    <t>寒河江市土地開発公社</t>
    <rPh sb="0" eb="4">
      <t>サガエシ</t>
    </rPh>
    <rPh sb="4" eb="6">
      <t>トチ</t>
    </rPh>
    <rPh sb="6" eb="8">
      <t>カイハツ</t>
    </rPh>
    <rPh sb="8" eb="10">
      <t>コウシャ</t>
    </rPh>
    <phoneticPr fontId="2"/>
  </si>
  <si>
    <t>-</t>
    <phoneticPr fontId="2"/>
  </si>
  <si>
    <t>-</t>
    <phoneticPr fontId="2"/>
  </si>
  <si>
    <t>-</t>
    <phoneticPr fontId="2"/>
  </si>
  <si>
    <t>まちづくり基金</t>
    <rPh sb="5" eb="7">
      <t>キキン</t>
    </rPh>
    <phoneticPr fontId="2"/>
  </si>
  <si>
    <t>市有施設整備基金</t>
    <rPh sb="0" eb="2">
      <t>シユウ</t>
    </rPh>
    <rPh sb="2" eb="4">
      <t>シセツ</t>
    </rPh>
    <rPh sb="4" eb="6">
      <t>セイビ</t>
    </rPh>
    <rPh sb="6" eb="8">
      <t>キキン</t>
    </rPh>
    <phoneticPr fontId="2"/>
  </si>
  <si>
    <t>森林環境譲与税基金</t>
    <rPh sb="0" eb="2">
      <t>シンリン</t>
    </rPh>
    <rPh sb="2" eb="4">
      <t>カンキョウ</t>
    </rPh>
    <rPh sb="4" eb="6">
      <t>ジョウヨ</t>
    </rPh>
    <rPh sb="6" eb="7">
      <t>ゼイ</t>
    </rPh>
    <rPh sb="7" eb="9">
      <t>キキン</t>
    </rPh>
    <phoneticPr fontId="2"/>
  </si>
  <si>
    <t>スポーツ振興基金</t>
    <rPh sb="4" eb="6">
      <t>シンコウ</t>
    </rPh>
    <rPh sb="6" eb="8">
      <t>キキン</t>
    </rPh>
    <phoneticPr fontId="2"/>
  </si>
  <si>
    <t>若者定着支援未来創成基金</t>
    <rPh sb="0" eb="2">
      <t>ワカモノ</t>
    </rPh>
    <rPh sb="2" eb="4">
      <t>テイチャク</t>
    </rPh>
    <rPh sb="4" eb="6">
      <t>シエン</t>
    </rPh>
    <rPh sb="6" eb="8">
      <t>ミライ</t>
    </rPh>
    <rPh sb="8" eb="10">
      <t>ソウセイ</t>
    </rPh>
    <rPh sb="10" eb="12">
      <t>キキン</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</si>
  <si>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</si>
  <si>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</si>
  <si>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</si>
  <si>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</si>
  <si>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</si>
  <si>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</si>
  <si>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</si>
  <si>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</si>
  <si>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</si>
  <si>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</si>
  <si>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</si>
  <si>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道路整備等の大型投資事業の償還終了、充当可能基金残高の増等の影響により、将来負担比率が減少し類似団体内平均値を下回る結果となった。実質公債費比率も同様の理由により順調に減少してきている。今後も事業の見直し等を行い、適切な行財政の運営を行っていきたい。</t>
    <rPh sb="0" eb="5">
      <t>ドウロセイビトウ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</si>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</sst>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F3B92690-113B-4D01-9A96-943C4E5BF5EF}"/>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83280</c:v>
                </c:pt>
                <c:pt idx="1">
                  <c:v>88968</c:v>
                </c:pt>
                <c:pt idx="2">
                  <c:v>85173</c:v>
                </c:pt>
                <c:pt idx="3">
                  <c:v>94081</c:v>
                </c:pt>
                <c:pt idx="4">
                  <c:v>92632</c:v>
                </c:pt>
              </c:numCache>
            </c:numRef>
          </c:val>
          <c:smooth val="0"/>
          <c:extLst>
            <c:ext xmlns:c16="http://schemas.microsoft.com/office/drawing/2014/chart" uri="{C3380CC4-5D6E-409C-BE32-E72D297353CC}">
              <c16:uniqueId val="{00000000-E282-493C-9BF6-FEEF7A1BE91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44137</c:v>
                </c:pt>
                <c:pt idx="1">
                  <c:v>42329</c:v>
                </c:pt>
                <c:pt idx="2">
                  <c:v>58580</c:v>
                </c:pt>
                <c:pt idx="3">
                  <c:v>57274</c:v>
                </c:pt>
                <c:pt idx="4">
                  <c:v>64465</c:v>
                </c:pt>
              </c:numCache>
            </c:numRef>
          </c:val>
          <c:smooth val="0"/>
          <c:extLst>
            <c:ext xmlns:c16="http://schemas.microsoft.com/office/drawing/2014/chart" uri="{C3380CC4-5D6E-409C-BE32-E72D297353CC}">
              <c16:uniqueId val="{00000001-E282-493C-9BF6-FEEF7A1BE91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7.5</c:v>
                </c:pt>
                <c:pt idx="1">
                  <c:v>8.0399999999999991</c:v>
                </c:pt>
                <c:pt idx="2">
                  <c:v>5.77</c:v>
                </c:pt>
                <c:pt idx="3">
                  <c:v>4.16</c:v>
                </c:pt>
                <c:pt idx="4">
                  <c:v>7.45</c:v>
                </c:pt>
              </c:numCache>
            </c:numRef>
          </c:val>
          <c:extLst>
            <c:ext xmlns:c16="http://schemas.microsoft.com/office/drawing/2014/chart" uri="{C3380CC4-5D6E-409C-BE32-E72D297353CC}">
              <c16:uniqueId val="{00000000-9C9C-4E69-B52C-339A16D829D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14.02</c:v>
                </c:pt>
                <c:pt idx="1">
                  <c:v>12.29</c:v>
                </c:pt>
                <c:pt idx="2">
                  <c:v>13.43</c:v>
                </c:pt>
                <c:pt idx="3">
                  <c:v>13.54</c:v>
                </c:pt>
                <c:pt idx="4">
                  <c:v>11.64</c:v>
                </c:pt>
              </c:numCache>
            </c:numRef>
          </c:val>
          <c:extLst>
            <c:ext xmlns:c16="http://schemas.microsoft.com/office/drawing/2014/chart" uri="{C3380CC4-5D6E-409C-BE32-E72D297353CC}">
              <c16:uniqueId val="{00000001-9C9C-4E69-B52C-339A16D829D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-1.62</c:v>
                </c:pt>
                <c:pt idx="1">
                  <c:v>-4.8600000000000003</c:v>
                </c:pt>
                <c:pt idx="2">
                  <c:v>-5.12</c:v>
                </c:pt>
                <c:pt idx="3">
                  <c:v>-4.3499999999999996</c:v>
                </c:pt>
                <c:pt idx="4">
                  <c:v>0.18</c:v>
                </c:pt>
              </c:numCache>
            </c:numRef>
          </c:val>
          <c:smooth val="0"/>
          <c:extLst>
            <c:ext xmlns:c16="http://schemas.microsoft.com/office/drawing/2014/chart" uri="{C3380CC4-5D6E-409C-BE32-E72D297353CC}">
              <c16:uniqueId val="{00000002-9C9C-4E69-B52C-339A16D829D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0.01</c:v>
                </c:pt>
                <c:pt idx="4">
                  <c:v>#N/A</c:v>
                </c:pt>
                <c:pt idx="5">
                  <c:v>0</c:v>
                </c:pt>
                <c:pt idx="6">
                  <c:v>#N/A</c:v>
                </c:pt>
                <c:pt idx="7">
                  <c:v>0.64</c:v>
                </c:pt>
                <c:pt idx="8">
                  <c:v>0</c:v>
                </c:pt>
                <c:pt idx="9">
                  <c:v>0</c:v>
                </c:pt>
              </c:numCache>
            </c:numRef>
          </c:val>
          <c:extLst>
            <c:ext xmlns:c16="http://schemas.microsoft.com/office/drawing/2014/chart" uri="{C3380CC4-5D6E-409C-BE32-E72D297353CC}">
              <c16:uniqueId val="{00000000-90B1-442D-B1D9-2EB5AADF67D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0B1-442D-B1D9-2EB5AADF67D7}"/>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7.0000000000000007E-2</c:v>
                </c:pt>
                <c:pt idx="2">
                  <c:v>#N/A</c:v>
                </c:pt>
                <c:pt idx="3">
                  <c:v>7.0000000000000007E-2</c:v>
                </c:pt>
                <c:pt idx="4">
                  <c:v>#N/A</c:v>
                </c:pt>
                <c:pt idx="5">
                  <c:v>0.06</c:v>
                </c:pt>
                <c:pt idx="6">
                  <c:v>#N/A</c:v>
                </c:pt>
                <c:pt idx="7">
                  <c:v>0.09</c:v>
                </c:pt>
                <c:pt idx="8">
                  <c:v>#N/A</c:v>
                </c:pt>
                <c:pt idx="9">
                  <c:v>0.09</c:v>
                </c:pt>
              </c:numCache>
            </c:numRef>
          </c:val>
          <c:extLst>
            <c:ext xmlns:c16="http://schemas.microsoft.com/office/drawing/2014/chart" uri="{C3380CC4-5D6E-409C-BE32-E72D297353CC}">
              <c16:uniqueId val="{00000002-90B1-442D-B1D9-2EB5AADF67D7}"/>
            </c:ext>
          </c:extLst>
        </c:ser>
        <c:ser>
          <c:idx val="3"/>
          <c:order val="3"/>
          <c:tx>
            <c:strRef>
              <c:f>データシート!$A$30</c:f>
              <c:strCache>
                <c:ptCount val="1"/>
                <c:pt idx="0">
                  <c:v>介護認定審査会共同設置特別会計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7.0000000000000007E-2</c:v>
                </c:pt>
                <c:pt idx="2">
                  <c:v>#N/A</c:v>
                </c:pt>
                <c:pt idx="3">
                  <c:v>0.01</c:v>
                </c:pt>
                <c:pt idx="4">
                  <c:v>#N/A</c:v>
                </c:pt>
                <c:pt idx="5">
                  <c:v>0.03</c:v>
                </c:pt>
                <c:pt idx="6">
                  <c:v>#N/A</c:v>
                </c:pt>
                <c:pt idx="7">
                  <c:v>0.05</c:v>
                </c:pt>
                <c:pt idx="8">
                  <c:v>#N/A</c:v>
                </c:pt>
                <c:pt idx="9">
                  <c:v>0.13</c:v>
                </c:pt>
              </c:numCache>
            </c:numRef>
          </c:val>
          <c:extLst>
            <c:ext xmlns:c16="http://schemas.microsoft.com/office/drawing/2014/chart" uri="{C3380CC4-5D6E-409C-BE32-E72D297353CC}">
              <c16:uniqueId val="{00000003-90B1-442D-B1D9-2EB5AADF67D7}"/>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0.87</c:v>
                </c:pt>
                <c:pt idx="2">
                  <c:v>#N/A</c:v>
                </c:pt>
                <c:pt idx="3">
                  <c:v>0.87</c:v>
                </c:pt>
                <c:pt idx="4">
                  <c:v>#N/A</c:v>
                </c:pt>
                <c:pt idx="5">
                  <c:v>0.91</c:v>
                </c:pt>
                <c:pt idx="6">
                  <c:v>#N/A</c:v>
                </c:pt>
                <c:pt idx="7">
                  <c:v>0.52</c:v>
                </c:pt>
                <c:pt idx="8">
                  <c:v>#N/A</c:v>
                </c:pt>
                <c:pt idx="9">
                  <c:v>0.93</c:v>
                </c:pt>
              </c:numCache>
            </c:numRef>
          </c:val>
          <c:extLst>
            <c:ext xmlns:c16="http://schemas.microsoft.com/office/drawing/2014/chart" uri="{C3380CC4-5D6E-409C-BE32-E72D297353CC}">
              <c16:uniqueId val="{00000004-90B1-442D-B1D9-2EB5AADF67D7}"/>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2.52</c:v>
                </c:pt>
                <c:pt idx="2">
                  <c:v>#N/A</c:v>
                </c:pt>
                <c:pt idx="3">
                  <c:v>5.77</c:v>
                </c:pt>
                <c:pt idx="4">
                  <c:v>#N/A</c:v>
                </c:pt>
                <c:pt idx="5">
                  <c:v>0.27</c:v>
                </c:pt>
                <c:pt idx="6">
                  <c:v>#N/A</c:v>
                </c:pt>
                <c:pt idx="7">
                  <c:v>0.48</c:v>
                </c:pt>
                <c:pt idx="8">
                  <c:v>#N/A</c:v>
                </c:pt>
                <c:pt idx="9">
                  <c:v>1.1299999999999999</c:v>
                </c:pt>
              </c:numCache>
            </c:numRef>
          </c:val>
          <c:extLst>
            <c:ext xmlns:c16="http://schemas.microsoft.com/office/drawing/2014/chart" uri="{C3380CC4-5D6E-409C-BE32-E72D297353CC}">
              <c16:uniqueId val="{00000005-90B1-442D-B1D9-2EB5AADF67D7}"/>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1.19</c:v>
                </c:pt>
              </c:numCache>
            </c:numRef>
          </c:val>
          <c:extLst>
            <c:ext xmlns:c16="http://schemas.microsoft.com/office/drawing/2014/chart" uri="{C3380CC4-5D6E-409C-BE32-E72D297353CC}">
              <c16:uniqueId val="{00000006-90B1-442D-B1D9-2EB5AADF67D7}"/>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0.59</c:v>
                </c:pt>
                <c:pt idx="2">
                  <c:v>#N/A</c:v>
                </c:pt>
                <c:pt idx="3">
                  <c:v>0.03</c:v>
                </c:pt>
                <c:pt idx="4">
                  <c:v>#N/A</c:v>
                </c:pt>
                <c:pt idx="5">
                  <c:v>0.96</c:v>
                </c:pt>
                <c:pt idx="6">
                  <c:v>#N/A</c:v>
                </c:pt>
                <c:pt idx="7">
                  <c:v>1.4</c:v>
                </c:pt>
                <c:pt idx="8">
                  <c:v>#N/A</c:v>
                </c:pt>
                <c:pt idx="9">
                  <c:v>2.04</c:v>
                </c:pt>
              </c:numCache>
            </c:numRef>
          </c:val>
          <c:extLst>
            <c:ext xmlns:c16="http://schemas.microsoft.com/office/drawing/2014/chart" uri="{C3380CC4-5D6E-409C-BE32-E72D297353CC}">
              <c16:uniqueId val="{00000007-90B1-442D-B1D9-2EB5AADF67D7}"/>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9.0399999999999991</c:v>
                </c:pt>
                <c:pt idx="2">
                  <c:v>#N/A</c:v>
                </c:pt>
                <c:pt idx="3">
                  <c:v>8.58</c:v>
                </c:pt>
                <c:pt idx="4">
                  <c:v>#N/A</c:v>
                </c:pt>
                <c:pt idx="5">
                  <c:v>7.02</c:v>
                </c:pt>
                <c:pt idx="6">
                  <c:v>#N/A</c:v>
                </c:pt>
                <c:pt idx="7">
                  <c:v>6.68</c:v>
                </c:pt>
                <c:pt idx="8">
                  <c:v>#N/A</c:v>
                </c:pt>
                <c:pt idx="9">
                  <c:v>7.3</c:v>
                </c:pt>
              </c:numCache>
            </c:numRef>
          </c:val>
          <c:extLst>
            <c:ext xmlns:c16="http://schemas.microsoft.com/office/drawing/2014/chart" uri="{C3380CC4-5D6E-409C-BE32-E72D297353CC}">
              <c16:uniqueId val="{00000008-90B1-442D-B1D9-2EB5AADF67D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7.5</c:v>
                </c:pt>
                <c:pt idx="2">
                  <c:v>#N/A</c:v>
                </c:pt>
                <c:pt idx="3">
                  <c:v>8.0299999999999994</c:v>
                </c:pt>
                <c:pt idx="4">
                  <c:v>#N/A</c:v>
                </c:pt>
                <c:pt idx="5">
                  <c:v>5.76</c:v>
                </c:pt>
                <c:pt idx="6">
                  <c:v>#N/A</c:v>
                </c:pt>
                <c:pt idx="7">
                  <c:v>4.1500000000000004</c:v>
                </c:pt>
                <c:pt idx="8">
                  <c:v>#N/A</c:v>
                </c:pt>
                <c:pt idx="9">
                  <c:v>7.44</c:v>
                </c:pt>
              </c:numCache>
            </c:numRef>
          </c:val>
          <c:extLst>
            <c:ext xmlns:c16="http://schemas.microsoft.com/office/drawing/2014/chart" uri="{C3380CC4-5D6E-409C-BE32-E72D297353CC}">
              <c16:uniqueId val="{00000009-90B1-442D-B1D9-2EB5AADF67D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1833</c:v>
                </c:pt>
                <c:pt idx="5">
                  <c:v>1734</c:v>
                </c:pt>
                <c:pt idx="8">
                  <c:v>1739</c:v>
                </c:pt>
                <c:pt idx="11">
                  <c:v>1759</c:v>
                </c:pt>
                <c:pt idx="14">
                  <c:v>1684</c:v>
                </c:pt>
              </c:numCache>
            </c:numRef>
          </c:val>
          <c:extLst>
            <c:ext xmlns:c16="http://schemas.microsoft.com/office/drawing/2014/chart" uri="{C3380CC4-5D6E-409C-BE32-E72D297353CC}">
              <c16:uniqueId val="{00000000-6CB6-4B97-98D7-C245C1E5BB9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CB6-4B97-98D7-C245C1E5BB9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25</c:v>
                </c:pt>
                <c:pt idx="3">
                  <c:v>34</c:v>
                </c:pt>
                <c:pt idx="6">
                  <c:v>34</c:v>
                </c:pt>
                <c:pt idx="9">
                  <c:v>33</c:v>
                </c:pt>
                <c:pt idx="12">
                  <c:v>33</c:v>
                </c:pt>
              </c:numCache>
            </c:numRef>
          </c:val>
          <c:extLst>
            <c:ext xmlns:c16="http://schemas.microsoft.com/office/drawing/2014/chart" uri="{C3380CC4-5D6E-409C-BE32-E72D297353CC}">
              <c16:uniqueId val="{00000002-6CB6-4B97-98D7-C245C1E5BB9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67</c:v>
                </c:pt>
                <c:pt idx="3">
                  <c:v>89</c:v>
                </c:pt>
                <c:pt idx="6">
                  <c:v>101</c:v>
                </c:pt>
                <c:pt idx="9">
                  <c:v>184</c:v>
                </c:pt>
                <c:pt idx="12">
                  <c:v>188</c:v>
                </c:pt>
              </c:numCache>
            </c:numRef>
          </c:val>
          <c:extLst>
            <c:ext xmlns:c16="http://schemas.microsoft.com/office/drawing/2014/chart" uri="{C3380CC4-5D6E-409C-BE32-E72D297353CC}">
              <c16:uniqueId val="{00000003-6CB6-4B97-98D7-C245C1E5BB9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543</c:v>
                </c:pt>
                <c:pt idx="3">
                  <c:v>530</c:v>
                </c:pt>
                <c:pt idx="6">
                  <c:v>524</c:v>
                </c:pt>
                <c:pt idx="9">
                  <c:v>549</c:v>
                </c:pt>
                <c:pt idx="12">
                  <c:v>539</c:v>
                </c:pt>
              </c:numCache>
            </c:numRef>
          </c:val>
          <c:extLst>
            <c:ext xmlns:c16="http://schemas.microsoft.com/office/drawing/2014/chart" uri="{C3380CC4-5D6E-409C-BE32-E72D297353CC}">
              <c16:uniqueId val="{00000004-6CB6-4B97-98D7-C245C1E5BB9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CB6-4B97-98D7-C245C1E5BB9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CB6-4B97-98D7-C245C1E5BB9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1925</c:v>
                </c:pt>
                <c:pt idx="3">
                  <c:v>1778</c:v>
                </c:pt>
                <c:pt idx="6">
                  <c:v>1713</c:v>
                </c:pt>
                <c:pt idx="9">
                  <c:v>1642</c:v>
                </c:pt>
                <c:pt idx="12">
                  <c:v>1618</c:v>
                </c:pt>
              </c:numCache>
            </c:numRef>
          </c:val>
          <c:extLst>
            <c:ext xmlns:c16="http://schemas.microsoft.com/office/drawing/2014/chart" uri="{C3380CC4-5D6E-409C-BE32-E72D297353CC}">
              <c16:uniqueId val="{00000007-6CB6-4B97-98D7-C245C1E5BB9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727</c:v>
                </c:pt>
                <c:pt idx="2">
                  <c:v>#N/A</c:v>
                </c:pt>
                <c:pt idx="3">
                  <c:v>#N/A</c:v>
                </c:pt>
                <c:pt idx="4">
                  <c:v>697</c:v>
                </c:pt>
                <c:pt idx="5">
                  <c:v>#N/A</c:v>
                </c:pt>
                <c:pt idx="6">
                  <c:v>#N/A</c:v>
                </c:pt>
                <c:pt idx="7">
                  <c:v>633</c:v>
                </c:pt>
                <c:pt idx="8">
                  <c:v>#N/A</c:v>
                </c:pt>
                <c:pt idx="9">
                  <c:v>#N/A</c:v>
                </c:pt>
                <c:pt idx="10">
                  <c:v>649</c:v>
                </c:pt>
                <c:pt idx="11">
                  <c:v>#N/A</c:v>
                </c:pt>
                <c:pt idx="12">
                  <c:v>#N/A</c:v>
                </c:pt>
                <c:pt idx="13">
                  <c:v>694</c:v>
                </c:pt>
                <c:pt idx="14">
                  <c:v>#N/A</c:v>
                </c:pt>
              </c:numCache>
            </c:numRef>
          </c:val>
          <c:smooth val="0"/>
          <c:extLst>
            <c:ext xmlns:c16="http://schemas.microsoft.com/office/drawing/2014/chart" uri="{C3380CC4-5D6E-409C-BE32-E72D297353CC}">
              <c16:uniqueId val="{00000008-6CB6-4B97-98D7-C245C1E5BB9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16215</c:v>
                </c:pt>
                <c:pt idx="5">
                  <c:v>15806</c:v>
                </c:pt>
                <c:pt idx="8">
                  <c:v>15642</c:v>
                </c:pt>
                <c:pt idx="11">
                  <c:v>15314</c:v>
                </c:pt>
                <c:pt idx="14">
                  <c:v>15245</c:v>
                </c:pt>
              </c:numCache>
            </c:numRef>
          </c:val>
          <c:extLst>
            <c:ext xmlns:c16="http://schemas.microsoft.com/office/drawing/2014/chart" uri="{C3380CC4-5D6E-409C-BE32-E72D297353CC}">
              <c16:uniqueId val="{00000000-A1EF-4332-BE93-DCCDD6B795E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2136</c:v>
                </c:pt>
                <c:pt idx="5">
                  <c:v>2132</c:v>
                </c:pt>
                <c:pt idx="8">
                  <c:v>2352</c:v>
                </c:pt>
                <c:pt idx="11">
                  <c:v>2431</c:v>
                </c:pt>
                <c:pt idx="14">
                  <c:v>2903</c:v>
                </c:pt>
              </c:numCache>
            </c:numRef>
          </c:val>
          <c:extLst>
            <c:ext xmlns:c16="http://schemas.microsoft.com/office/drawing/2014/chart" uri="{C3380CC4-5D6E-409C-BE32-E72D297353CC}">
              <c16:uniqueId val="{00000001-A1EF-4332-BE93-DCCDD6B795E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2946</c:v>
                </c:pt>
                <c:pt idx="5">
                  <c:v>2709</c:v>
                </c:pt>
                <c:pt idx="8">
                  <c:v>4842</c:v>
                </c:pt>
                <c:pt idx="11">
                  <c:v>6207</c:v>
                </c:pt>
                <c:pt idx="14">
                  <c:v>6971</c:v>
                </c:pt>
              </c:numCache>
            </c:numRef>
          </c:val>
          <c:extLst>
            <c:ext xmlns:c16="http://schemas.microsoft.com/office/drawing/2014/chart" uri="{C3380CC4-5D6E-409C-BE32-E72D297353CC}">
              <c16:uniqueId val="{00000002-A1EF-4332-BE93-DCCDD6B795E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1EF-4332-BE93-DCCDD6B795E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1EF-4332-BE93-DCCDD6B795E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1EF-4332-BE93-DCCDD6B795E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1614</c:v>
                </c:pt>
                <c:pt idx="3">
                  <c:v>1514</c:v>
                </c:pt>
                <c:pt idx="6">
                  <c:v>1490</c:v>
                </c:pt>
                <c:pt idx="9">
                  <c:v>1421</c:v>
                </c:pt>
                <c:pt idx="12">
                  <c:v>1490</c:v>
                </c:pt>
              </c:numCache>
            </c:numRef>
          </c:val>
          <c:extLst>
            <c:ext xmlns:c16="http://schemas.microsoft.com/office/drawing/2014/chart" uri="{C3380CC4-5D6E-409C-BE32-E72D297353CC}">
              <c16:uniqueId val="{00000006-A1EF-4332-BE93-DCCDD6B795E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1787</c:v>
                </c:pt>
                <c:pt idx="3">
                  <c:v>1802</c:v>
                </c:pt>
                <c:pt idx="6">
                  <c:v>1830</c:v>
                </c:pt>
                <c:pt idx="9">
                  <c:v>1760</c:v>
                </c:pt>
                <c:pt idx="12">
                  <c:v>1641</c:v>
                </c:pt>
              </c:numCache>
            </c:numRef>
          </c:val>
          <c:extLst>
            <c:ext xmlns:c16="http://schemas.microsoft.com/office/drawing/2014/chart" uri="{C3380CC4-5D6E-409C-BE32-E72D297353CC}">
              <c16:uniqueId val="{00000007-A1EF-4332-BE93-DCCDD6B795E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6731</c:v>
                </c:pt>
                <c:pt idx="3">
                  <c:v>6644</c:v>
                </c:pt>
                <c:pt idx="6">
                  <c:v>6550</c:v>
                </c:pt>
                <c:pt idx="9">
                  <c:v>6180</c:v>
                </c:pt>
                <c:pt idx="12">
                  <c:v>5927</c:v>
                </c:pt>
              </c:numCache>
            </c:numRef>
          </c:val>
          <c:extLst>
            <c:ext xmlns:c16="http://schemas.microsoft.com/office/drawing/2014/chart" uri="{C3380CC4-5D6E-409C-BE32-E72D297353CC}">
              <c16:uniqueId val="{00000008-A1EF-4332-BE93-DCCDD6B795E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176</c:v>
                </c:pt>
                <c:pt idx="3">
                  <c:v>150</c:v>
                </c:pt>
                <c:pt idx="6">
                  <c:v>181</c:v>
                </c:pt>
                <c:pt idx="9">
                  <c:v>229</c:v>
                </c:pt>
                <c:pt idx="12">
                  <c:v>676</c:v>
                </c:pt>
              </c:numCache>
            </c:numRef>
          </c:val>
          <c:extLst>
            <c:ext xmlns:c16="http://schemas.microsoft.com/office/drawing/2014/chart" uri="{C3380CC4-5D6E-409C-BE32-E72D297353CC}">
              <c16:uniqueId val="{00000009-A1EF-4332-BE93-DCCDD6B795E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16396</c:v>
                </c:pt>
                <c:pt idx="3">
                  <c:v>16082</c:v>
                </c:pt>
                <c:pt idx="6">
                  <c:v>16115</c:v>
                </c:pt>
                <c:pt idx="9">
                  <c:v>16058</c:v>
                </c:pt>
                <c:pt idx="12">
                  <c:v>16143</c:v>
                </c:pt>
              </c:numCache>
            </c:numRef>
          </c:val>
          <c:extLst>
            <c:ext xmlns:c16="http://schemas.microsoft.com/office/drawing/2014/chart" uri="{C3380CC4-5D6E-409C-BE32-E72D297353CC}">
              <c16:uniqueId val="{0000000A-A1EF-4332-BE93-DCCDD6B795E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5407</c:v>
                </c:pt>
                <c:pt idx="2">
                  <c:v>#N/A</c:v>
                </c:pt>
                <c:pt idx="3">
                  <c:v>#N/A</c:v>
                </c:pt>
                <c:pt idx="4">
                  <c:v>5544</c:v>
                </c:pt>
                <c:pt idx="5">
                  <c:v>#N/A</c:v>
                </c:pt>
                <c:pt idx="6">
                  <c:v>#N/A</c:v>
                </c:pt>
                <c:pt idx="7">
                  <c:v>3331</c:v>
                </c:pt>
                <c:pt idx="8">
                  <c:v>#N/A</c:v>
                </c:pt>
                <c:pt idx="9">
                  <c:v>#N/A</c:v>
                </c:pt>
                <c:pt idx="10">
                  <c:v>1697</c:v>
                </c:pt>
                <c:pt idx="11">
                  <c:v>#N/A</c:v>
                </c:pt>
                <c:pt idx="12">
                  <c:v>#N/A</c:v>
                </c:pt>
                <c:pt idx="13">
                  <c:v>758</c:v>
                </c:pt>
                <c:pt idx="14">
                  <c:v>#N/A</c:v>
                </c:pt>
              </c:numCache>
            </c:numRef>
          </c:val>
          <c:smooth val="0"/>
          <c:extLst>
            <c:ext xmlns:c16="http://schemas.microsoft.com/office/drawing/2014/chart" uri="{C3380CC4-5D6E-409C-BE32-E72D297353CC}">
              <c16:uniqueId val="{0000000B-A1EF-4332-BE93-DCCDD6B795E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1341</c:v>
                </c:pt>
                <c:pt idx="1">
                  <c:v>1353</c:v>
                </c:pt>
                <c:pt idx="2">
                  <c:v>1217</c:v>
                </c:pt>
              </c:numCache>
            </c:numRef>
          </c:val>
          <c:extLst>
            <c:ext xmlns:c16="http://schemas.microsoft.com/office/drawing/2014/chart" uri="{C3380CC4-5D6E-409C-BE32-E72D297353CC}">
              <c16:uniqueId val="{00000000-84D1-4728-8C9E-856FC87E052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175</c:v>
                </c:pt>
                <c:pt idx="1">
                  <c:v>175</c:v>
                </c:pt>
                <c:pt idx="2">
                  <c:v>175</c:v>
                </c:pt>
              </c:numCache>
            </c:numRef>
          </c:val>
          <c:extLst>
            <c:ext xmlns:c16="http://schemas.microsoft.com/office/drawing/2014/chart" uri="{C3380CC4-5D6E-409C-BE32-E72D297353CC}">
              <c16:uniqueId val="{00000001-84D1-4728-8C9E-856FC87E052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2821</c:v>
                </c:pt>
                <c:pt idx="1">
                  <c:v>4352</c:v>
                </c:pt>
                <c:pt idx="2">
                  <c:v>5042</c:v>
                </c:pt>
              </c:numCache>
            </c:numRef>
          </c:val>
          <c:extLst>
            <c:ext xmlns:c16="http://schemas.microsoft.com/office/drawing/2014/chart" uri="{C3380CC4-5D6E-409C-BE32-E72D297353CC}">
              <c16:uniqueId val="{00000002-84D1-4728-8C9E-856FC87E052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{68CB5F88-0750-4F3C-A1A0-6B972DF71FAF}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02C5-4A6E-AF1F-2283804EBEE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{5AA08150-59FC-467F-9167-3B36BC69DF7A}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2C5-4A6E-AF1F-2283804EBEE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{2A830ABE-A9A9-427A-9676-084C043C787D}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2C5-4A6E-AF1F-2283804EBEE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{348DC934-1ACD-4534-955A-BE66A2DC1D49}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2C5-4A6E-AF1F-2283804EBEE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{D1AC4F13-04E1-4FAF-B1E2-F088AB5A1096}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2C5-4A6E-AF1F-2283804EBEE3}"/>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{EDCD9882-E99C-44FA-98F0-CAC891BACFB3}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02C5-4A6E-AF1F-2283804EBEE3}"/>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{A0DDAB59-0CBB-4E87-9AEE-FC12BC287CDE}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02C5-4A6E-AF1F-2283804EBEE3}"/>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{51611BA1-250F-44F9-A33A-6254DFE6A35E}</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02C5-4A6E-AF1F-2283804EBEE3}"/>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{D329AC3F-80F0-42F4-ADF7-5282AD938333}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02C5-4A6E-AF1F-2283804EBEE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02C5-4A6E-AF1F-2283804EBEE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{C76B4AB5-99E9-4C44-93A2-AE8B886889E0}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02C5-4A6E-AF1F-2283804EBEE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{093F16AF-C257-4A37-ABB6-670EB268933F}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2C5-4A6E-AF1F-2283804EBEE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{31911688-EC1A-4E19-8B34-55C23552A884}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2C5-4A6E-AF1F-2283804EBEE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{8659B43F-30AF-4A2A-9140-CA16AD67E07D}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2C5-4A6E-AF1F-2283804EBEE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{9919897C-C605-413C-B6A0-1733A967454D}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2C5-4A6E-AF1F-2283804EBEE3}"/>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{CE7A58DC-C7BF-4212-882C-969F78EAC19E}</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02C5-4A6E-AF1F-2283804EBEE3}"/>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{6AF6F8F9-B89C-45CA-9B5D-433626E4DC36}</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02C5-4A6E-AF1F-2283804EBEE3}"/>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{03319E61-9755-4EAD-9EF1-53461CD7BF4C}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02C5-4A6E-AF1F-2283804EBEE3}"/>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{F1FBE71C-144A-4C90-B9E8-68CEBC04E2C4}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02C5-4A6E-AF1F-2283804EBEE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02C5-4A6E-AF1F-2283804EBEE3}"/>
            </c:ext>
          </c:extLst>
        </c:ser>
        <c:dLbls>
          <c:showLegendKey val="0"/>
          <c:showVal val="1"/>
          <c:showCatName val="0"/>
          <c:showSerName val="0"/>
          <c:showPercent val="0"/>
          <c:showBubbleSize val="0"/>
        </c:dLbls>
        <c:axId val="46179840"/>
        <c:axId val="46181760"/>
      </c:scatterChart>
      <c:valAx>
        <c:axId val="46179840"/>
        <c:scaling>
          <c:orientation val="maxMin"/>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{1E3CCFF0-6939-48EA-83A0-B6840DEAA9A1}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B3D3-4EDD-9696-4EAB94DC854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{1802EC40-8CF6-49D1-B31D-6C081913BB71}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3D3-4EDD-9696-4EAB94DC854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{B99A3010-EB20-403E-A77D-022D59707F49}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3D3-4EDD-9696-4EAB94DC854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{A2B1A885-BBC2-4BFF-A381-8CC983D5905A}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3D3-4EDD-9696-4EAB94DC854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{CFB99770-B422-4259-BEEB-B74F1CFB2BA7}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3D3-4EDD-9696-4EAB94DC8547}"/>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{EE26B9BE-4D3C-447A-8105-02E2E4C72C79}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B3D3-4EDD-9696-4EAB94DC8547}"/>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{290B8A05-3CB4-4E4A-BBDC-55EB7F85D645}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B3D3-4EDD-9696-4EAB94DC8547}"/>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{01C96159-736C-4390-9309-8295FAD242B2}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B3D3-4EDD-9696-4EAB94DC8547}"/>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{9EBEBF57-D584-4734-A058-B69BF272C499}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B3D3-4EDD-9696-4EAB94DC854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9.5</c:v>
                </c:pt>
                <c:pt idx="8">
                  <c:v>8.9</c:v>
                </c:pt>
                <c:pt idx="16">
                  <c:v>8</c:v>
                </c:pt>
                <c:pt idx="24">
                  <c:v>7.7</c:v>
                </c:pt>
                <c:pt idx="32">
                  <c:v>7.5</c:v>
                </c:pt>
              </c:numCache>
            </c:numRef>
          </c:xVal>
          <c:yVal>
            <c:numRef>
              <c:f>公会計指標分析・財政指標組合せ分析表!$BP$73:$DC$73</c:f>
              <c:numCache>
                <c:formatCode>#,##0.0;"▲ "#,##0.0</c:formatCode>
                <c:ptCount val="40"/>
                <c:pt idx="0">
                  <c:v>64</c:v>
                </c:pt>
                <c:pt idx="8">
                  <c:v>64.900000000000006</c:v>
                </c:pt>
                <c:pt idx="16">
                  <c:v>38.9</c:v>
                </c:pt>
                <c:pt idx="24">
                  <c:v>19.7</c:v>
                </c:pt>
                <c:pt idx="32">
                  <c:v>8.3000000000000007</c:v>
                </c:pt>
              </c:numCache>
            </c:numRef>
          </c:yVal>
          <c:smooth val="0"/>
          <c:extLst>
            <c:ext xmlns:c16="http://schemas.microsoft.com/office/drawing/2014/chart" uri="{C3380CC4-5D6E-409C-BE32-E72D297353CC}">
              <c16:uniqueId val="{00000009-B3D3-4EDD-9696-4EAB94DC854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{1690F9BB-58C9-4BBC-BC68-8E2E131B4004}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B3D3-4EDD-9696-4EAB94DC854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{6A3DE462-22A3-4B38-BAAD-80024A81197B}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3D3-4EDD-9696-4EAB94DC854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{AD376484-708C-4DF4-A80D-6D4EE1188588}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3D3-4EDD-9696-4EAB94DC854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{A8415604-D71C-4F3A-9A76-DB27D7EF9913}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3D3-4EDD-9696-4EAB94DC854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{D06A929E-3C52-4DEE-AFCE-EC7BA9D9D602}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3D3-4EDD-9696-4EAB94DC8547}"/>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{6CB853D8-0A58-4FA2-845C-357D744E3EFE}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B3D3-4EDD-9696-4EAB94DC8547}"/>
                </c:ext>
              </c:extLst>
            </c:dLbl>
            <c:dLbl>
              <c:idx val="16"/>
              <c:layout>
                <c:manualLayout>
                  <c:x val="-3.450239043733171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{3F672E7F-D80A-4F0E-BEE4-35F876AF2DED}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B3D3-4EDD-9696-4EAB94DC8547}"/>
                </c:ext>
              </c:extLst>
            </c:dLbl>
            <c:dLbl>
              <c:idx val="24"/>
              <c:layout>
                <c:manualLayout>
                  <c:x val="-2.87659439068545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{199BBE75-0962-4A6F-977A-1E99748651E8}</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B3D3-4EDD-9696-4EAB94DC8547}"/>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{18DB8B10-695B-48A4-B051-BC95AD42B83C}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B3D3-4EDD-9696-4EAB94DC854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9.8000000000000007</c:v>
                </c:pt>
                <c:pt idx="16">
                  <c:v>9.6</c:v>
                </c:pt>
                <c:pt idx="24">
                  <c:v>9.5</c:v>
                </c:pt>
                <c:pt idx="32">
                  <c:v>9.1999999999999993</c:v>
                </c:pt>
              </c:numCache>
            </c:numRef>
          </c:xVal>
          <c:yVal>
            <c:numRef>
              <c:f>公会計指標分析・財政指標組合せ分析表!$BP$77:$DC$77</c:f>
              <c:numCache>
                <c:formatCode>#,##0.0;"▲ "#,##0.0</c:formatCode>
                <c:ptCount val="40"/>
                <c:pt idx="0">
                  <c:v>54.6</c:v>
                </c:pt>
                <c:pt idx="8">
                  <c:v>53.2</c:v>
                </c:pt>
                <c:pt idx="16">
                  <c:v>47.9</c:v>
                </c:pt>
                <c:pt idx="24">
                  <c:v>49</c:v>
                </c:pt>
                <c:pt idx="32">
                  <c:v>41.3</c:v>
                </c:pt>
              </c:numCache>
            </c:numRef>
          </c:yVal>
          <c:smooth val="0"/>
          <c:extLst>
            <c:ext xmlns:c16="http://schemas.microsoft.com/office/drawing/2014/chart" uri="{C3380CC4-5D6E-409C-BE32-E72D297353CC}">
              <c16:uniqueId val="{00000013-B3D3-4EDD-9696-4EAB94DC8547}"/>
            </c:ext>
          </c:extLst>
        </c:ser>
        <c:dLbls>
          <c:showLegendKey val="0"/>
          <c:showVal val="1"/>
          <c:showCatName val="0"/>
          <c:showSerName val="0"/>
          <c:showPercent val="0"/>
          <c:showBubbleSize val="0"/>
        </c:dLbls>
        <c:axId val="84219776"/>
        <c:axId val="84234240"/>
      </c:scatterChart>
      <c:valAx>
        <c:axId val="84219776"/>
        <c:scaling>
          <c:orientation val="maxMin"/>
          <c:max val="11"/>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8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山形県寒河江市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元利償還金については、近年大規模な投資事業の償還終了により着実減少している。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組合等が起こした地方債の負担金については、クリーンセンター等の施設整備に係る起債元金償還開始により令和元年度から増加している。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算入公債費等については、令和２年度から主に道路橋りょう費において平成１２年度分の事業債の算入が終了したことにより減少している。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今後は、老朽化した施設の改修等に係る大規模な事業を実施により、元利償還金については増加していくことが見込まれる。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計画的な投資事業を展開し、公債費負担の適正化に努めたい。</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満期一括償還地方債の借入に係る積立てはない。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山形県寒河江市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については、計画的な市債の発行や過去に発行した大規模事業に係る市債の償還が終了したことにより減少傾向にあった。令和２年度においては、投資事業に係る市債発行額が元金償還額を上回ったことにより増加に転じている。今後は、老朽化した施設の更新等事業の実施により、地方債の現在高は増加していく見込み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充当可能財源等については、充当可能基金が増加傾向にある。主な要因としては、その他特定目的基金の残高の増が挙げられる。ふるさと納税の収入額の動向にもよるが、今後は横ばいに推移する見込み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山形県寒河江市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基金全体の残高は約６億円の増加となっている。主な要因としては、まちづくり基金残高が約７億円増加した一方で、財政調整基金残高が約１億円減少したことが挙げられる。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財政調整基金の残高は標準財政規模の１０～１５％（本市の場合は１０～１５億円）とし、老朽化した市有施設の改修等に今後も対応するためにも、市有施設整備基金に積立を計画的に行っていく。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まちづくり基金：個性豊かで活力あるまちづくりに資する事業の推進。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市有施設整備基金：大規模な市有施設の建設及び改修事業への充当。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森林環境譲与税基金：間伐、森林に関わる人材育成及び担い手の確保、木材利用の推進及び普及啓発等の森林整備及びその促進。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まちづくり基金：寄付額が増加し、積立金が増加したために残高が約７億円増加した。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市有施設整備基金：増減はなし。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森林環境譲与税：翌年度の事業に充当するための積立金が増加したために残高が増加した。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まちづくり基金：今後も現状の使途で運用していく。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市有施設整備基金：今後は市有施設の老朽化に対応するための施設の更新や大規模改修が控えているため、計画的に積立てを行っていく。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令和２年度末の基金残高は、約１２億円となっており、前年度から約１億円減少している。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までは行財政改革アクションプランに基づき、平成１４年度から平成１９年度までの一般職員の退職者についての不補充や市有施設の指定管理者制度の積極的な導入の実施による人件費の抑制や市債発行額の適正管理による公債費の抑制等を図ってはいるものの、機動的な地域経済対策や災害対応、国補正への対応については、財政調整基金の取り崩しにより対応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令和２年度においては、新型コロナウイルス感染症対策に係る各分野で事業への対応のために財政調整基金を取り崩しを行ったことで基金残高が減少している。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行財政改革アクションプランに基づき、行政事務のデジタル化による効率化や民間活力の導入・協働の活用による公共施設運営を推進する等し、経常経費の抑制を図り、財政調整基金の残高を標準財政規模の１０～１５％（本市の場合は１０～１５億円）を維持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増減はなし。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現在は金利の高い市債について償還を終えているので、減債基金を活用して積極的に繰上償還を行っていく状況にない。現状程度の基金残高を維持していく。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4D34B2B-B628-49DD-89F0-561206B3A9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65726B0-9191-49C6-8482-976A4899C2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20AD9D94-3677-4B06-A977-417AB35A91E5}"/>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4B25DFFD-7EF0-44F1-93AA-C587837AD341}"/>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9079B9C4-CB04-4ADC-A971-81147A3916F6}"/>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BA2113F8-EB65-48BA-934F-2F6F6B201818}"/>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山形県寒河江市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370CE6FA-A02C-4E55-AB0A-FCC111EBE4FA}"/>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1CA825AA-6A27-4FD2-9E27-6DAF92104975}"/>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984F7655-C2B2-4475-80DF-E24F578C2C78}"/>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4057C48F-910B-466E-A810-E640575B43A4}"/>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CF38A83-0920-4EBB-9760-D273BEF281FC}"/>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F92F5B7A-BD24-42DA-8DBA-A496289EE763}"/>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40,719
40,356
139.03
31,909,692
30,923,633
778,890
10,457,099
16,142,675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46E762B0-36F9-462E-B767-45F94CEA9008}"/>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86B780D1-09A7-4449-9628-4EC4FD9CE71E}"/>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373ED8D5-9FC2-43B6-98D3-E41A4AC4CAFC}"/>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BE2A5E4C-5126-49D7-B0C8-D0160146E2B7}"/>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F454D8C5-CE74-4AD6-A64C-E13CE9CB3573}"/>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653CDDA3-53DB-445F-92E2-80FF81ED9FAD}"/>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F13D1C5-B445-4F47-A4A6-75CDE82B189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F49EC03C-AC94-45B3-8B2E-326497C4342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5BA8ED2-A17D-4626-9F89-C749E2E2DF6C}"/>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8D440BCE-4ED1-44F9-86DE-875680DFB43A}"/>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BD090925-CD26-4778-B5E0-55682709FC5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A7F2ACF6-4BA2-4151-BF1F-B4D0E8A59DE1}"/>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9953446E-90E0-4A71-9597-A5529BA43FA8}"/>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7295229A-DA61-4B5E-AD99-F10DB85CA2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8911E272-882A-415C-87AE-703293FF78AA}"/>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4EB96641-243D-4328-B5A4-2B0DDA09E396}"/>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E8448226-81DE-4AAB-8B36-D6EB1ECD1D61}"/>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B1F8A3CA-A39A-466E-A11C-5ACDCE3D66FE}"/>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59DB994F-0664-4190-9EB3-0EF3EA24F198}"/>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9C33995E-A023-44BD-9C6F-DEC60D983454}"/>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22FCAFBE-A992-423F-B460-D8D72A1F545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1AE823B8-EA02-4F90-9201-56A4C7BAE079}"/>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AD6706D2-7813-487A-88DC-FADB4342390F}"/>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7CD2E995-5733-4713-B1B5-980C01DCE84D}"/>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a:extLst>
            <a:ext uri="{FF2B5EF4-FFF2-40B4-BE49-F238E27FC236}">
              <a16:creationId xmlns:a16="http://schemas.microsoft.com/office/drawing/2014/main" id="{DEC47A45-E147-4F46-9103-3A984AD46D62}"/>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54C6D42D-3EBF-485B-A87E-6526743DF4F2}"/>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8E036EF7-8167-4918-B11A-DA01CCED887B}"/>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A84F6D95-7D42-4339-B601-C565C791AB5C}"/>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D415ABF7-F0A7-4F95-BA7B-32EE1B8BC0D3}"/>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6464BC77-A7DD-4781-91A3-A86E4923D048}"/>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5AEB9F2-CCBB-4F81-81F4-03F37D9F4066}"/>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7D2466CE-A5B5-4A98-B281-545D6F2985D4}"/>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B673E635-6A69-4581-946E-F31210D57657}"/>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90CA2FFC-CB8B-4CAA-A7A7-A527E0DD7E3F}"/>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FE1BBB45-D6E2-43FE-B5FB-6A08C80161C8}"/>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49" name="正方形/長方形 48">
          <a:extLst>
            <a:ext uri="{FF2B5EF4-FFF2-40B4-BE49-F238E27FC236}">
              <a16:creationId xmlns:a16="http://schemas.microsoft.com/office/drawing/2014/main" id="{3A904DA2-CCA8-40B1-8878-5A50B857362E}"/>
            </a:ext>
          </a:extLst>
        </xdr:cNvPr>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50" name="正方形/長方形 49">
          <a:extLst>
            <a:ext uri="{FF2B5EF4-FFF2-40B4-BE49-F238E27FC236}">
              <a16:creationId xmlns:a16="http://schemas.microsoft.com/office/drawing/2014/main" id="{D6B4B28D-9FC3-4196-8E14-72FEFEAB9E1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51" name="正方形/長方形 50">
          <a:extLst>
            <a:ext uri="{FF2B5EF4-FFF2-40B4-BE49-F238E27FC236}">
              <a16:creationId xmlns:a16="http://schemas.microsoft.com/office/drawing/2014/main" id="{C848F5D2-8593-47E9-99D9-B5E93C083982}"/>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52" name="正方形/長方形 51">
          <a:extLst>
            <a:ext uri="{FF2B5EF4-FFF2-40B4-BE49-F238E27FC236}">
              <a16:creationId xmlns:a16="http://schemas.microsoft.com/office/drawing/2014/main" id="{6BF7ECD8-16FE-43D2-99FE-F6BFFF204533}"/>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[ 492.4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3" name="正方形/長方形 52">
          <a:extLst>
            <a:ext uri="{FF2B5EF4-FFF2-40B4-BE49-F238E27FC236}">
              <a16:creationId xmlns:a16="http://schemas.microsoft.com/office/drawing/2014/main" id="{D7DC4B70-8655-4A02-9901-37B1B548A0F4}"/>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4" name="正方形/長方形 53">
          <a:extLst>
            <a:ext uri="{FF2B5EF4-FFF2-40B4-BE49-F238E27FC236}">
              <a16:creationId xmlns:a16="http://schemas.microsoft.com/office/drawing/2014/main" id="{A74D4C97-22A7-4F37-B316-1454E7546B43}"/>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55" name="正方形/長方形 54">
          <a:extLst>
            <a:ext uri="{FF2B5EF4-FFF2-40B4-BE49-F238E27FC236}">
              <a16:creationId xmlns:a16="http://schemas.microsoft.com/office/drawing/2014/main" id="{123EC553-8F43-4333-8CE5-18ABB90A1A74}"/>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56" name="正方形/長方形 55">
          <a:extLst>
            <a:ext uri="{FF2B5EF4-FFF2-40B4-BE49-F238E27FC236}">
              <a16:creationId xmlns:a16="http://schemas.microsoft.com/office/drawing/2014/main" id="{AA58CAA6-47FB-404E-8442-03FFD9855B92}"/>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57" name="正方形/長方形 56">
          <a:extLst>
            <a:ext uri="{FF2B5EF4-FFF2-40B4-BE49-F238E27FC236}">
              <a16:creationId xmlns:a16="http://schemas.microsoft.com/office/drawing/2014/main" id="{570810EF-BE53-4027-B02F-69A8583CB1E8}"/>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58" name="正方形/長方形 57">
          <a:extLst>
            <a:ext uri="{FF2B5EF4-FFF2-40B4-BE49-F238E27FC236}">
              <a16:creationId xmlns:a16="http://schemas.microsoft.com/office/drawing/2014/main" id="{2A12F308-079B-41BE-8A6E-F1A297C5CC9E}"/>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59" name="正方形/長方形 58">
          <a:extLst>
            <a:ext uri="{FF2B5EF4-FFF2-40B4-BE49-F238E27FC236}">
              <a16:creationId xmlns:a16="http://schemas.microsoft.com/office/drawing/2014/main" id="{5057714C-5F48-48D4-8491-B1C13E3F5962}"/>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60" name="正方形/長方形 59">
          <a:extLst>
            <a:ext uri="{FF2B5EF4-FFF2-40B4-BE49-F238E27FC236}">
              <a16:creationId xmlns:a16="http://schemas.microsoft.com/office/drawing/2014/main" id="{ED6A2B12-DC51-4C62-ACCB-98F05FDE8429}"/>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61" name="正方形/長方形 60">
          <a:extLst>
            <a:ext uri="{FF2B5EF4-FFF2-40B4-BE49-F238E27FC236}">
              <a16:creationId xmlns:a16="http://schemas.microsoft.com/office/drawing/2014/main" id="{74649AD4-B497-47D5-92AC-021988C12185}"/>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62" name="テキスト ボックス 61">
          <a:extLst>
            <a:ext uri="{FF2B5EF4-FFF2-40B4-BE49-F238E27FC236}">
              <a16:creationId xmlns:a16="http://schemas.microsoft.com/office/drawing/2014/main" id="{36859D0B-D4C6-4406-97A7-937480B219CF}"/>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債務償還比率は前年より</a:t>
          </a:r>
          <a:r>
            <a:rPr kumimoji="1" lang="en-US" altLang="ja-JP" sz="1100">
              <a:solidFill>
                <a:schemeClr val="dk1"/>
              </a:solidFill>
              <a:effectLst/>
              <a:latin typeface="+mn-lt"/>
              <a:ea typeface="+mn-ea"/>
              <a:cs typeface="+mn-cs"/>
            </a:rPr>
            <a:t>39.7</a:t>
          </a:r>
          <a:r>
            <a:rPr kumimoji="1" lang="ja-JP" altLang="ja-JP" sz="1100">
              <a:solidFill>
                <a:schemeClr val="dk1"/>
              </a:solidFill>
              <a:effectLst/>
              <a:latin typeface="+mn-lt"/>
              <a:ea typeface="+mn-ea"/>
              <a:cs typeface="+mn-cs"/>
            </a:rPr>
            <a:t>％減少しており、かつ類似団体内平均値を下回っている。主な要因としては、計画的な市債の発行や過去発行した市債の償還終了により市債残高が減少傾向にあること、またごみ処理業務や消防業務を一部事務組合で行っている等により職員数が類似団体と比べて少ないことが考えられる。</a:t>
          </a:r>
          <a:endParaRPr kumimoji="1" lang="en-US" altLang="ja-JP" sz="1100">
            <a:solidFill>
              <a:schemeClr val="dk1"/>
            </a:solidFill>
            <a:effectLst/>
            <a:latin typeface="+mn-lt"/>
            <a:ea typeface="+mn-ea"/>
            <a:cs typeface="+mn-cs"/>
          </a:endParaRPr>
        </a:p>
        <a:p>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63" name="テキスト ボックス 62">
          <a:extLst>
            <a:ext uri="{FF2B5EF4-FFF2-40B4-BE49-F238E27FC236}">
              <a16:creationId xmlns:a16="http://schemas.microsoft.com/office/drawing/2014/main" id="{806A20F9-1DB5-400C-ACD6-1755B5260392}"/>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4" name="直線コネクタ 63">
          <a:extLst>
            <a:ext uri="{FF2B5EF4-FFF2-40B4-BE49-F238E27FC236}">
              <a16:creationId xmlns:a16="http://schemas.microsoft.com/office/drawing/2014/main" id="{81CD587E-45B3-4312-A156-CEEE5F40124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65" name="テキスト ボックス 64">
          <a:extLst>
            <a:ext uri="{FF2B5EF4-FFF2-40B4-BE49-F238E27FC236}">
              <a16:creationId xmlns:a16="http://schemas.microsoft.com/office/drawing/2014/main" id="{4E9967A9-7845-479F-92D2-D55FA1E88E2E}"/>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66" name="直線コネクタ 65">
          <a:extLst>
            <a:ext uri="{FF2B5EF4-FFF2-40B4-BE49-F238E27FC236}">
              <a16:creationId xmlns:a16="http://schemas.microsoft.com/office/drawing/2014/main" id="{5E114D12-6E99-4EA6-9F09-477E4257F196}"/>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67" name="テキスト ボックス 66">
          <a:extLst>
            <a:ext uri="{FF2B5EF4-FFF2-40B4-BE49-F238E27FC236}">
              <a16:creationId xmlns:a16="http://schemas.microsoft.com/office/drawing/2014/main" id="{E9BC9F2D-3563-4743-8030-DF5CF82911A9}"/>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68" name="直線コネクタ 67">
          <a:extLst>
            <a:ext uri="{FF2B5EF4-FFF2-40B4-BE49-F238E27FC236}">
              <a16:creationId xmlns:a16="http://schemas.microsoft.com/office/drawing/2014/main" id="{D6DF3FAA-8FD2-4857-B809-E3C62E3A3BBC}"/>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69" name="テキスト ボックス 68">
          <a:extLst>
            <a:ext uri="{FF2B5EF4-FFF2-40B4-BE49-F238E27FC236}">
              <a16:creationId xmlns:a16="http://schemas.microsoft.com/office/drawing/2014/main" id="{566A87AD-C6AA-4C4D-86E2-7F962CAB5401}"/>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70" name="直線コネクタ 69">
          <a:extLst>
            <a:ext uri="{FF2B5EF4-FFF2-40B4-BE49-F238E27FC236}">
              <a16:creationId xmlns:a16="http://schemas.microsoft.com/office/drawing/2014/main" id="{FE0C7892-1846-4F57-ABDD-8A998AED12D4}"/>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71" name="テキスト ボックス 70">
          <a:extLst>
            <a:ext uri="{FF2B5EF4-FFF2-40B4-BE49-F238E27FC236}">
              <a16:creationId xmlns:a16="http://schemas.microsoft.com/office/drawing/2014/main" id="{801338D5-10B2-4300-BB11-C067BB8667DD}"/>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72" name="直線コネクタ 71">
          <a:extLst>
            <a:ext uri="{FF2B5EF4-FFF2-40B4-BE49-F238E27FC236}">
              <a16:creationId xmlns:a16="http://schemas.microsoft.com/office/drawing/2014/main" id="{09ABAEE9-EFEA-4611-9102-C9D508A4DF0E}"/>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73" name="テキスト ボックス 72">
          <a:extLst>
            <a:ext uri="{FF2B5EF4-FFF2-40B4-BE49-F238E27FC236}">
              <a16:creationId xmlns:a16="http://schemas.microsoft.com/office/drawing/2014/main" id="{22D4056B-4D8D-4955-A9A6-DD535879D759}"/>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74" name="直線コネクタ 73">
          <a:extLst>
            <a:ext uri="{FF2B5EF4-FFF2-40B4-BE49-F238E27FC236}">
              <a16:creationId xmlns:a16="http://schemas.microsoft.com/office/drawing/2014/main" id="{D4ACF9C9-C8C6-49C4-B78E-43C92259A573}"/>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75" name="テキスト ボックス 74">
          <a:extLst>
            <a:ext uri="{FF2B5EF4-FFF2-40B4-BE49-F238E27FC236}">
              <a16:creationId xmlns:a16="http://schemas.microsoft.com/office/drawing/2014/main" id="{D7BC1BE3-75CD-4553-A965-8181883B0828}"/>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76" name="直線コネクタ 75">
          <a:extLst>
            <a:ext uri="{FF2B5EF4-FFF2-40B4-BE49-F238E27FC236}">
              <a16:creationId xmlns:a16="http://schemas.microsoft.com/office/drawing/2014/main" id="{C446CDD8-2C5D-4D80-BC7A-9DEAD4E972BB}"/>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77" name="テキスト ボックス 76">
          <a:extLst>
            <a:ext uri="{FF2B5EF4-FFF2-40B4-BE49-F238E27FC236}">
              <a16:creationId xmlns:a16="http://schemas.microsoft.com/office/drawing/2014/main" id="{A536836F-F8FE-411B-B414-8A016C6E60AF}"/>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8" name="直線コネクタ 77">
          <a:extLst>
            <a:ext uri="{FF2B5EF4-FFF2-40B4-BE49-F238E27FC236}">
              <a16:creationId xmlns:a16="http://schemas.microsoft.com/office/drawing/2014/main" id="{544F3632-088A-44A1-95B5-085A892B15AE}"/>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79" name="債務償還比率グラフ枠">
          <a:extLst>
            <a:ext uri="{FF2B5EF4-FFF2-40B4-BE49-F238E27FC236}">
              <a16:creationId xmlns:a16="http://schemas.microsoft.com/office/drawing/2014/main" id="{8A6121AE-A7E3-4E26-9E21-5FF5FC87EEA6}"/>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60924</xdr:rowOff>
    </xdr:from>
    <xdr:to>
      <xdr:col>76</xdr:col>
      <xdr:colOff>21589</xdr:colOff>
      <xdr:row>34</xdr:row>
      <xdr:rowOff>106003</xdr:rowOff>
    </xdr:to>
    <xdr:cxnSp macro="">
      <xdr:nvCxnSpPr>
        <xdr:cNvPr id="80" name="直線コネクタ 79">
          <a:extLst>
            <a:ext uri="{FF2B5EF4-FFF2-40B4-BE49-F238E27FC236}">
              <a16:creationId xmlns:a16="http://schemas.microsoft.com/office/drawing/2014/main" id="{EFF980D3-FC1D-4C12-B452-FD051D9A7AEC}"/>
            </a:ext>
          </a:extLst>
        </xdr:cNvPr>
        <xdr:cNvCxnSpPr/>
      </xdr:nvCxnSpPr>
      <xdr:spPr>
        <a:xfrm flipV="1">
          <a:off x="14793595" y="5461599"/>
          <a:ext cx="1269" cy="124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109830</xdr:rowOff>
    </xdr:from>
    <xdr:ext cx="560923" cy="259045"/>
    <xdr:sp macro="" textlink="">
      <xdr:nvSpPr>
        <xdr:cNvPr id="81" name="債務償還比率最小値テキスト">
          <a:extLst>
            <a:ext uri="{FF2B5EF4-FFF2-40B4-BE49-F238E27FC236}">
              <a16:creationId xmlns:a16="http://schemas.microsoft.com/office/drawing/2014/main" id="{97110503-D4CF-4D1D-971B-DB0E3A40E861}"/>
            </a:ext>
          </a:extLst>
        </xdr:cNvPr>
        <xdr:cNvSpPr txBox="1"/>
      </xdr:nvSpPr>
      <xdr:spPr>
        <a:xfrm>
          <a:off x="14846300" y="671065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106003</xdr:rowOff>
    </xdr:from>
    <xdr:to>
      <xdr:col>76</xdr:col>
      <xdr:colOff>111125</xdr:colOff>
      <xdr:row>34</xdr:row>
      <xdr:rowOff>106003</xdr:rowOff>
    </xdr:to>
    <xdr:cxnSp macro="">
      <xdr:nvCxnSpPr>
        <xdr:cNvPr id="82" name="直線コネクタ 81">
          <a:extLst>
            <a:ext uri="{FF2B5EF4-FFF2-40B4-BE49-F238E27FC236}">
              <a16:creationId xmlns:a16="http://schemas.microsoft.com/office/drawing/2014/main" id="{FE8D6C3B-42BE-4BBE-BDCF-8326830B8194}"/>
            </a:ext>
          </a:extLst>
        </xdr:cNvPr>
        <xdr:cNvCxnSpPr/>
      </xdr:nvCxnSpPr>
      <xdr:spPr>
        <a:xfrm>
          <a:off x="14706600" y="6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7601</xdr:rowOff>
    </xdr:from>
    <xdr:ext cx="469744" cy="259045"/>
    <xdr:sp macro="" textlink="">
      <xdr:nvSpPr>
        <xdr:cNvPr id="83" name="債務償還比率最大値テキスト">
          <a:extLst>
            <a:ext uri="{FF2B5EF4-FFF2-40B4-BE49-F238E27FC236}">
              <a16:creationId xmlns:a16="http://schemas.microsoft.com/office/drawing/2014/main" id="{36772D3C-9E28-4AA0-9341-09AECC7166D4}"/>
            </a:ext>
          </a:extLst>
        </xdr:cNvPr>
        <xdr:cNvSpPr txBox="1"/>
      </xdr:nvSpPr>
      <xdr:spPr>
        <a:xfrm>
          <a:off x="14846300" y="523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60924</xdr:rowOff>
    </xdr:from>
    <xdr:to>
      <xdr:col>76</xdr:col>
      <xdr:colOff>111125</xdr:colOff>
      <xdr:row>27</xdr:row>
      <xdr:rowOff>60924</xdr:rowOff>
    </xdr:to>
    <xdr:cxnSp macro="">
      <xdr:nvCxnSpPr>
        <xdr:cNvPr id="84" name="直線コネクタ 83">
          <a:extLst>
            <a:ext uri="{FF2B5EF4-FFF2-40B4-BE49-F238E27FC236}">
              <a16:creationId xmlns:a16="http://schemas.microsoft.com/office/drawing/2014/main" id="{3BE6C939-FCC7-46F4-AC34-C96F24246F19}"/>
            </a:ext>
          </a:extLst>
        </xdr:cNvPr>
        <xdr:cNvCxnSpPr/>
      </xdr:nvCxnSpPr>
      <xdr:spPr>
        <a:xfrm>
          <a:off x="14706600" y="546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131631</xdr:rowOff>
    </xdr:from>
    <xdr:ext cx="469744" cy="259045"/>
    <xdr:sp macro="" textlink="">
      <xdr:nvSpPr>
        <xdr:cNvPr id="85" name="債務償還比率平均値テキスト">
          <a:extLst>
            <a:ext uri="{FF2B5EF4-FFF2-40B4-BE49-F238E27FC236}">
              <a16:creationId xmlns:a16="http://schemas.microsoft.com/office/drawing/2014/main" id="{2709BD23-86BA-4305-A9D1-0E12BDEFC4CC}"/>
            </a:ext>
          </a:extLst>
        </xdr:cNvPr>
        <xdr:cNvSpPr txBox="1"/>
      </xdr:nvSpPr>
      <xdr:spPr>
        <a:xfrm>
          <a:off x="14846300" y="5875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153204</xdr:rowOff>
    </xdr:from>
    <xdr:to>
      <xdr:col>76</xdr:col>
      <xdr:colOff>73025</xdr:colOff>
      <xdr:row>30</xdr:row>
      <xdr:rowOff>83354</xdr:rowOff>
    </xdr:to>
    <xdr:sp macro="" textlink="">
      <xdr:nvSpPr>
        <xdr:cNvPr id="86" name="フローチャート: 判断 85">
          <a:extLst>
            <a:ext uri="{FF2B5EF4-FFF2-40B4-BE49-F238E27FC236}">
              <a16:creationId xmlns:a16="http://schemas.microsoft.com/office/drawing/2014/main" id="{F2967105-0522-498D-B318-A91D887E7272}"/>
            </a:ext>
          </a:extLst>
        </xdr:cNvPr>
        <xdr:cNvSpPr/>
      </xdr:nvSpPr>
      <xdr:spPr>
        <a:xfrm>
          <a:off x="14744700" y="589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31309</xdr:rowOff>
    </xdr:from>
    <xdr:to>
      <xdr:col>72</xdr:col>
      <xdr:colOff>123825</xdr:colOff>
      <xdr:row>30</xdr:row>
      <xdr:rowOff>132909</xdr:rowOff>
    </xdr:to>
    <xdr:sp macro="" textlink="">
      <xdr:nvSpPr>
        <xdr:cNvPr id="87" name="フローチャート: 判断 86">
          <a:extLst>
            <a:ext uri="{FF2B5EF4-FFF2-40B4-BE49-F238E27FC236}">
              <a16:creationId xmlns:a16="http://schemas.microsoft.com/office/drawing/2014/main" id="{415D9C18-8E97-446C-B2EE-B02E095A763A}"/>
            </a:ext>
          </a:extLst>
        </xdr:cNvPr>
        <xdr:cNvSpPr/>
      </xdr:nvSpPr>
      <xdr:spPr>
        <a:xfrm>
          <a:off x="14033500" y="59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8279</xdr:rowOff>
    </xdr:from>
    <xdr:to>
      <xdr:col>68</xdr:col>
      <xdr:colOff>123825</xdr:colOff>
      <xdr:row>30</xdr:row>
      <xdr:rowOff>109879</xdr:rowOff>
    </xdr:to>
    <xdr:sp macro="" textlink="">
      <xdr:nvSpPr>
        <xdr:cNvPr id="88" name="フローチャート: 判断 87">
          <a:extLst>
            <a:ext uri="{FF2B5EF4-FFF2-40B4-BE49-F238E27FC236}">
              <a16:creationId xmlns:a16="http://schemas.microsoft.com/office/drawing/2014/main" id="{0CAE1BBB-8806-430D-A895-D9874EE98C61}"/>
            </a:ext>
          </a:extLst>
        </xdr:cNvPr>
        <xdr:cNvSpPr/>
      </xdr:nvSpPr>
      <xdr:spPr>
        <a:xfrm>
          <a:off x="13271500" y="592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168523</xdr:rowOff>
    </xdr:from>
    <xdr:to>
      <xdr:col>64</xdr:col>
      <xdr:colOff>123825</xdr:colOff>
      <xdr:row>30</xdr:row>
      <xdr:rowOff>98673</xdr:rowOff>
    </xdr:to>
    <xdr:sp macro="" textlink="">
      <xdr:nvSpPr>
        <xdr:cNvPr id="89" name="フローチャート: 判断 88">
          <a:extLst>
            <a:ext uri="{FF2B5EF4-FFF2-40B4-BE49-F238E27FC236}">
              <a16:creationId xmlns:a16="http://schemas.microsoft.com/office/drawing/2014/main" id="{F5AE1330-D6FC-4D23-AAD3-239630835395}"/>
            </a:ext>
          </a:extLst>
        </xdr:cNvPr>
        <xdr:cNvSpPr/>
      </xdr:nvSpPr>
      <xdr:spPr>
        <a:xfrm>
          <a:off x="12509500" y="591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147139</xdr:rowOff>
    </xdr:from>
    <xdr:to>
      <xdr:col>60</xdr:col>
      <xdr:colOff>123825</xdr:colOff>
      <xdr:row>30</xdr:row>
      <xdr:rowOff>77289</xdr:rowOff>
    </xdr:to>
    <xdr:sp macro="" textlink="">
      <xdr:nvSpPr>
        <xdr:cNvPr id="90" name="フローチャート: 判断 89">
          <a:extLst>
            <a:ext uri="{FF2B5EF4-FFF2-40B4-BE49-F238E27FC236}">
              <a16:creationId xmlns:a16="http://schemas.microsoft.com/office/drawing/2014/main" id="{8A5FDCE0-85A4-41CD-A750-4540180A7A2E}"/>
            </a:ext>
          </a:extLst>
        </xdr:cNvPr>
        <xdr:cNvSpPr/>
      </xdr:nvSpPr>
      <xdr:spPr>
        <a:xfrm>
          <a:off x="11747500" y="589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DAA4F527-2597-4D9C-BB47-45FD9D8A616A}"/>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148B4DB9-BE84-4EAA-9137-B80B898623D6}"/>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93" name="テキスト ボックス 92">
          <a:extLst>
            <a:ext uri="{FF2B5EF4-FFF2-40B4-BE49-F238E27FC236}">
              <a16:creationId xmlns:a16="http://schemas.microsoft.com/office/drawing/2014/main" id="{D49EB4A7-645A-4E8E-BE94-730496A0A638}"/>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94" name="テキスト ボックス 93">
          <a:extLst>
            <a:ext uri="{FF2B5EF4-FFF2-40B4-BE49-F238E27FC236}">
              <a16:creationId xmlns:a16="http://schemas.microsoft.com/office/drawing/2014/main" id="{034F378F-612F-4B8F-82B5-CF086C9A806F}"/>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95" name="テキスト ボックス 94">
          <a:extLst>
            <a:ext uri="{FF2B5EF4-FFF2-40B4-BE49-F238E27FC236}">
              <a16:creationId xmlns:a16="http://schemas.microsoft.com/office/drawing/2014/main" id="{21532AA4-17A1-4BB7-80BC-4B0E7DF665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144738</xdr:rowOff>
    </xdr:from>
    <xdr:to>
      <xdr:col>76</xdr:col>
      <xdr:colOff>73025</xdr:colOff>
      <xdr:row>29</xdr:row>
      <xdr:rowOff>74888</xdr:rowOff>
    </xdr:to>
    <xdr:sp macro="" textlink="">
      <xdr:nvSpPr>
        <xdr:cNvPr id="96" name="楕円 95">
          <a:extLst>
            <a:ext uri="{FF2B5EF4-FFF2-40B4-BE49-F238E27FC236}">
              <a16:creationId xmlns:a16="http://schemas.microsoft.com/office/drawing/2014/main" id="{0609FD85-788E-418D-A9C9-AC90FF2ADE3C}"/>
            </a:ext>
          </a:extLst>
        </xdr:cNvPr>
        <xdr:cNvSpPr/>
      </xdr:nvSpPr>
      <xdr:spPr>
        <a:xfrm>
          <a:off x="14744700" y="571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167615</xdr:rowOff>
    </xdr:from>
    <xdr:ext cx="469744" cy="259045"/>
    <xdr:sp macro="" textlink="">
      <xdr:nvSpPr>
        <xdr:cNvPr id="97" name="債務償還比率該当値テキスト">
          <a:extLst>
            <a:ext uri="{FF2B5EF4-FFF2-40B4-BE49-F238E27FC236}">
              <a16:creationId xmlns:a16="http://schemas.microsoft.com/office/drawing/2014/main" id="{B364D615-AB45-458B-9FBF-F00C760A8616}"/>
            </a:ext>
          </a:extLst>
        </xdr:cNvPr>
        <xdr:cNvSpPr txBox="1"/>
      </xdr:nvSpPr>
      <xdr:spPr>
        <a:xfrm>
          <a:off x="14846300" y="5568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14103</xdr:rowOff>
    </xdr:from>
    <xdr:to>
      <xdr:col>72</xdr:col>
      <xdr:colOff>123825</xdr:colOff>
      <xdr:row>29</xdr:row>
      <xdr:rowOff>115703</xdr:rowOff>
    </xdr:to>
    <xdr:sp macro="" textlink="">
      <xdr:nvSpPr>
        <xdr:cNvPr id="98" name="楕円 97">
          <a:extLst>
            <a:ext uri="{FF2B5EF4-FFF2-40B4-BE49-F238E27FC236}">
              <a16:creationId xmlns:a16="http://schemas.microsoft.com/office/drawing/2014/main" id="{77AA3347-EAC8-4512-BA89-D75649685727}"/>
            </a:ext>
          </a:extLst>
        </xdr:cNvPr>
        <xdr:cNvSpPr/>
      </xdr:nvSpPr>
      <xdr:spPr>
        <a:xfrm>
          <a:off x="14033500" y="5757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24088</xdr:rowOff>
    </xdr:from>
    <xdr:to>
      <xdr:col>76</xdr:col>
      <xdr:colOff>22225</xdr:colOff>
      <xdr:row>29</xdr:row>
      <xdr:rowOff>64903</xdr:rowOff>
    </xdr:to>
    <xdr:cxnSp macro="">
      <xdr:nvCxnSpPr>
        <xdr:cNvPr id="99" name="直線コネクタ 98">
          <a:extLst>
            <a:ext uri="{FF2B5EF4-FFF2-40B4-BE49-F238E27FC236}">
              <a16:creationId xmlns:a16="http://schemas.microsoft.com/office/drawing/2014/main" id="{BAC1399E-0908-4235-9C8D-55FF57CEBB79}"/>
            </a:ext>
          </a:extLst>
        </xdr:cNvPr>
        <xdr:cNvCxnSpPr/>
      </xdr:nvCxnSpPr>
      <xdr:spPr>
        <a:xfrm flipV="1">
          <a:off x="14084300" y="5767663"/>
          <a:ext cx="711200" cy="4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67873</xdr:rowOff>
    </xdr:from>
    <xdr:to>
      <xdr:col>68</xdr:col>
      <xdr:colOff>123825</xdr:colOff>
      <xdr:row>29</xdr:row>
      <xdr:rowOff>169473</xdr:rowOff>
    </xdr:to>
    <xdr:sp macro="" textlink="">
      <xdr:nvSpPr>
        <xdr:cNvPr id="100" name="楕円 99">
          <a:extLst>
            <a:ext uri="{FF2B5EF4-FFF2-40B4-BE49-F238E27FC236}">
              <a16:creationId xmlns:a16="http://schemas.microsoft.com/office/drawing/2014/main" id="{BFC46622-6BE3-41CD-BBE1-0B79EE1CA71A}"/>
            </a:ext>
          </a:extLst>
        </xdr:cNvPr>
        <xdr:cNvSpPr/>
      </xdr:nvSpPr>
      <xdr:spPr>
        <a:xfrm>
          <a:off x="13271500" y="581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64903</xdr:rowOff>
    </xdr:from>
    <xdr:to>
      <xdr:col>72</xdr:col>
      <xdr:colOff>73025</xdr:colOff>
      <xdr:row>29</xdr:row>
      <xdr:rowOff>118673</xdr:rowOff>
    </xdr:to>
    <xdr:cxnSp macro="">
      <xdr:nvCxnSpPr>
        <xdr:cNvPr id="101" name="直線コネクタ 100">
          <a:extLst>
            <a:ext uri="{FF2B5EF4-FFF2-40B4-BE49-F238E27FC236}">
              <a16:creationId xmlns:a16="http://schemas.microsoft.com/office/drawing/2014/main" id="{FD476C40-9486-43E9-97B6-A26899BCDA7D}"/>
            </a:ext>
          </a:extLst>
        </xdr:cNvPr>
        <xdr:cNvCxnSpPr/>
      </xdr:nvCxnSpPr>
      <xdr:spPr>
        <a:xfrm flipV="1">
          <a:off x="13322300" y="5808478"/>
          <a:ext cx="762000" cy="5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105912</xdr:rowOff>
    </xdr:from>
    <xdr:to>
      <xdr:col>64</xdr:col>
      <xdr:colOff>123825</xdr:colOff>
      <xdr:row>30</xdr:row>
      <xdr:rowOff>36062</xdr:rowOff>
    </xdr:to>
    <xdr:sp macro="" textlink="">
      <xdr:nvSpPr>
        <xdr:cNvPr id="102" name="楕円 101">
          <a:extLst>
            <a:ext uri="{FF2B5EF4-FFF2-40B4-BE49-F238E27FC236}">
              <a16:creationId xmlns:a16="http://schemas.microsoft.com/office/drawing/2014/main" id="{BC72B246-0D1D-4BA8-8C1C-B8BE051E7B44}"/>
            </a:ext>
          </a:extLst>
        </xdr:cNvPr>
        <xdr:cNvSpPr/>
      </xdr:nvSpPr>
      <xdr:spPr>
        <a:xfrm>
          <a:off x="12509500" y="584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118673</xdr:rowOff>
    </xdr:from>
    <xdr:to>
      <xdr:col>68</xdr:col>
      <xdr:colOff>73025</xdr:colOff>
      <xdr:row>29</xdr:row>
      <xdr:rowOff>156712</xdr:rowOff>
    </xdr:to>
    <xdr:cxnSp macro="">
      <xdr:nvCxnSpPr>
        <xdr:cNvPr id="103" name="直線コネクタ 102">
          <a:extLst>
            <a:ext uri="{FF2B5EF4-FFF2-40B4-BE49-F238E27FC236}">
              <a16:creationId xmlns:a16="http://schemas.microsoft.com/office/drawing/2014/main" id="{E1B30645-393A-42E9-A1D1-267B387E517E}"/>
            </a:ext>
          </a:extLst>
        </xdr:cNvPr>
        <xdr:cNvCxnSpPr/>
      </xdr:nvCxnSpPr>
      <xdr:spPr>
        <a:xfrm flipV="1">
          <a:off x="12560300" y="5862248"/>
          <a:ext cx="762000" cy="3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102005</xdr:rowOff>
    </xdr:from>
    <xdr:to>
      <xdr:col>60</xdr:col>
      <xdr:colOff>123825</xdr:colOff>
      <xdr:row>30</xdr:row>
      <xdr:rowOff>32155</xdr:rowOff>
    </xdr:to>
    <xdr:sp macro="" textlink="">
      <xdr:nvSpPr>
        <xdr:cNvPr id="104" name="楕円 103">
          <a:extLst>
            <a:ext uri="{FF2B5EF4-FFF2-40B4-BE49-F238E27FC236}">
              <a16:creationId xmlns:a16="http://schemas.microsoft.com/office/drawing/2014/main" id="{E7DE96D6-925A-4F50-8CFA-706DD0EDC018}"/>
            </a:ext>
          </a:extLst>
        </xdr:cNvPr>
        <xdr:cNvSpPr/>
      </xdr:nvSpPr>
      <xdr:spPr>
        <a:xfrm>
          <a:off x="11747500" y="58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152805</xdr:rowOff>
    </xdr:from>
    <xdr:to>
      <xdr:col>64</xdr:col>
      <xdr:colOff>73025</xdr:colOff>
      <xdr:row>29</xdr:row>
      <xdr:rowOff>156712</xdr:rowOff>
    </xdr:to>
    <xdr:cxnSp macro="">
      <xdr:nvCxnSpPr>
        <xdr:cNvPr id="105" name="直線コネクタ 104">
          <a:extLst>
            <a:ext uri="{FF2B5EF4-FFF2-40B4-BE49-F238E27FC236}">
              <a16:creationId xmlns:a16="http://schemas.microsoft.com/office/drawing/2014/main" id="{DAC6FA83-1396-45F1-94A2-B39CBC8074DA}"/>
            </a:ext>
          </a:extLst>
        </xdr:cNvPr>
        <xdr:cNvCxnSpPr/>
      </xdr:nvCxnSpPr>
      <xdr:spPr>
        <a:xfrm>
          <a:off x="11798300" y="5896380"/>
          <a:ext cx="762000" cy="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124036</xdr:rowOff>
    </xdr:from>
    <xdr:ext cx="469744" cy="259045"/>
    <xdr:sp macro="" textlink="">
      <xdr:nvSpPr>
        <xdr:cNvPr id="106" name="n_1aveValue債務償還比率">
          <a:extLst>
            <a:ext uri="{FF2B5EF4-FFF2-40B4-BE49-F238E27FC236}">
              <a16:creationId xmlns:a16="http://schemas.microsoft.com/office/drawing/2014/main" id="{C3E839C8-A7B1-4FF4-9518-A09B49BFA7E5}"/>
            </a:ext>
          </a:extLst>
        </xdr:cNvPr>
        <xdr:cNvSpPr txBox="1"/>
      </xdr:nvSpPr>
      <xdr:spPr>
        <a:xfrm>
          <a:off x="13836727" y="6039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101006</xdr:rowOff>
    </xdr:from>
    <xdr:ext cx="469744" cy="259045"/>
    <xdr:sp macro="" textlink="">
      <xdr:nvSpPr>
        <xdr:cNvPr id="107" name="n_2aveValue債務償還比率">
          <a:extLst>
            <a:ext uri="{FF2B5EF4-FFF2-40B4-BE49-F238E27FC236}">
              <a16:creationId xmlns:a16="http://schemas.microsoft.com/office/drawing/2014/main" id="{99368B57-BC96-46E4-A252-E9ECAAE6A868}"/>
            </a:ext>
          </a:extLst>
        </xdr:cNvPr>
        <xdr:cNvSpPr txBox="1"/>
      </xdr:nvSpPr>
      <xdr:spPr>
        <a:xfrm>
          <a:off x="13087427" y="601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89800</xdr:rowOff>
    </xdr:from>
    <xdr:ext cx="469744" cy="259045"/>
    <xdr:sp macro="" textlink="">
      <xdr:nvSpPr>
        <xdr:cNvPr id="108" name="n_3aveValue債務償還比率">
          <a:extLst>
            <a:ext uri="{FF2B5EF4-FFF2-40B4-BE49-F238E27FC236}">
              <a16:creationId xmlns:a16="http://schemas.microsoft.com/office/drawing/2014/main" id="{B59E2AFC-17D6-403F-A8ED-2FAD8EA77DBF}"/>
            </a:ext>
          </a:extLst>
        </xdr:cNvPr>
        <xdr:cNvSpPr txBox="1"/>
      </xdr:nvSpPr>
      <xdr:spPr>
        <a:xfrm>
          <a:off x="12325427" y="600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68416</xdr:rowOff>
    </xdr:from>
    <xdr:ext cx="469744" cy="259045"/>
    <xdr:sp macro="" textlink="">
      <xdr:nvSpPr>
        <xdr:cNvPr id="109" name="n_4aveValue債務償還比率">
          <a:extLst>
            <a:ext uri="{FF2B5EF4-FFF2-40B4-BE49-F238E27FC236}">
              <a16:creationId xmlns:a16="http://schemas.microsoft.com/office/drawing/2014/main" id="{F88154EA-BD5E-428E-8FA7-2BEECB2E8A21}"/>
            </a:ext>
          </a:extLst>
        </xdr:cNvPr>
        <xdr:cNvSpPr txBox="1"/>
      </xdr:nvSpPr>
      <xdr:spPr>
        <a:xfrm>
          <a:off x="11563427" y="598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132230</xdr:rowOff>
    </xdr:from>
    <xdr:ext cx="469744" cy="259045"/>
    <xdr:sp macro="" textlink="">
      <xdr:nvSpPr>
        <xdr:cNvPr id="110" name="n_1mainValue債務償還比率">
          <a:extLst>
            <a:ext uri="{FF2B5EF4-FFF2-40B4-BE49-F238E27FC236}">
              <a16:creationId xmlns:a16="http://schemas.microsoft.com/office/drawing/2014/main" id="{81064CFB-A405-495D-8DD1-27B2F69C2030}"/>
            </a:ext>
          </a:extLst>
        </xdr:cNvPr>
        <xdr:cNvSpPr txBox="1"/>
      </xdr:nvSpPr>
      <xdr:spPr>
        <a:xfrm>
          <a:off x="13836727" y="5532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14550</xdr:rowOff>
    </xdr:from>
    <xdr:ext cx="469744" cy="259045"/>
    <xdr:sp macro="" textlink="">
      <xdr:nvSpPr>
        <xdr:cNvPr id="111" name="n_2mainValue債務償還比率">
          <a:extLst>
            <a:ext uri="{FF2B5EF4-FFF2-40B4-BE49-F238E27FC236}">
              <a16:creationId xmlns:a16="http://schemas.microsoft.com/office/drawing/2014/main" id="{D445DF9F-5157-4C9C-A0BE-3F763001E3A6}"/>
            </a:ext>
          </a:extLst>
        </xdr:cNvPr>
        <xdr:cNvSpPr txBox="1"/>
      </xdr:nvSpPr>
      <xdr:spPr>
        <a:xfrm>
          <a:off x="13087427" y="5586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52589</xdr:rowOff>
    </xdr:from>
    <xdr:ext cx="469744" cy="259045"/>
    <xdr:sp macro="" textlink="">
      <xdr:nvSpPr>
        <xdr:cNvPr id="112" name="n_3mainValue債務償還比率">
          <a:extLst>
            <a:ext uri="{FF2B5EF4-FFF2-40B4-BE49-F238E27FC236}">
              <a16:creationId xmlns:a16="http://schemas.microsoft.com/office/drawing/2014/main" id="{51008CA0-A1D1-4FD8-95DA-0967C6490EAA}"/>
            </a:ext>
          </a:extLst>
        </xdr:cNvPr>
        <xdr:cNvSpPr txBox="1"/>
      </xdr:nvSpPr>
      <xdr:spPr>
        <a:xfrm>
          <a:off x="12325427" y="5624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48682</xdr:rowOff>
    </xdr:from>
    <xdr:ext cx="469744" cy="259045"/>
    <xdr:sp macro="" textlink="">
      <xdr:nvSpPr>
        <xdr:cNvPr id="113" name="n_4mainValue債務償還比率">
          <a:extLst>
            <a:ext uri="{FF2B5EF4-FFF2-40B4-BE49-F238E27FC236}">
              <a16:creationId xmlns:a16="http://schemas.microsoft.com/office/drawing/2014/main" id="{3255581B-A3F7-4CBE-8C80-A481C3BD0599}"/>
            </a:ext>
          </a:extLst>
        </xdr:cNvPr>
        <xdr:cNvSpPr txBox="1"/>
      </xdr:nvSpPr>
      <xdr:spPr>
        <a:xfrm>
          <a:off x="11563427" y="562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14" name="正方形/長方形 113">
          <a:extLst>
            <a:ext uri="{FF2B5EF4-FFF2-40B4-BE49-F238E27FC236}">
              <a16:creationId xmlns:a16="http://schemas.microsoft.com/office/drawing/2014/main" id="{90F6E542-60FA-4E81-B464-346B447041FD}"/>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15" name="正方形/長方形 114">
          <a:extLst>
            <a:ext uri="{FF2B5EF4-FFF2-40B4-BE49-F238E27FC236}">
              <a16:creationId xmlns:a16="http://schemas.microsoft.com/office/drawing/2014/main" id="{C47433E5-7AA6-4EE6-A69A-1A7D4F3EDF46}"/>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116" name="正方形/長方形 115">
          <a:extLst>
            <a:ext uri="{FF2B5EF4-FFF2-40B4-BE49-F238E27FC236}">
              <a16:creationId xmlns:a16="http://schemas.microsoft.com/office/drawing/2014/main" id="{F23A7016-E1C6-4D92-B901-9D3B2E78911D}"/>
            </a:ext>
          </a:extLst>
        </xdr:cNvPr>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117" name="正方形/長方形 116">
          <a:extLst>
            <a:ext uri="{FF2B5EF4-FFF2-40B4-BE49-F238E27FC236}">
              <a16:creationId xmlns:a16="http://schemas.microsoft.com/office/drawing/2014/main" id="{34CD0EEC-B285-4BB8-AE6F-C8AA2E27AEDF}"/>
            </a:ext>
          </a:extLst>
        </xdr:cNvPr>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18" name="テキスト ボックス 117">
          <a:extLst>
            <a:ext uri="{FF2B5EF4-FFF2-40B4-BE49-F238E27FC236}">
              <a16:creationId xmlns:a16="http://schemas.microsoft.com/office/drawing/2014/main" id="{521B338E-A8B6-44E4-B7EB-5D403B2FAF31}"/>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19" name="テキスト ボックス 118">
          <a:extLst>
            <a:ext uri="{FF2B5EF4-FFF2-40B4-BE49-F238E27FC236}">
              <a16:creationId xmlns:a16="http://schemas.microsoft.com/office/drawing/2014/main" id="{C72E4F31-2379-47BF-BB78-DC9CC9A6BFDB}"/>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094A91E-4378-4FB6-9BED-51B46F792DB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F339456-6F15-4062-AD52-A3E6023BC31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006F3AA-6F04-44FE-9A95-237F31CCF62C}"/>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3A963A3-91AD-4C66-AFA5-6E0C681B556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山形県寒河江市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4F980C9-432E-48FF-8DD1-056B4E283F5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E1A7F3F-94E0-436C-80C5-B533A6F6AEF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89DB309-FC74-445B-BF92-7E7C5FFAB83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49A8D8D-A9A2-4B29-A915-58F0B7CE0831}"/>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A5BFAD4-08F5-4FD0-A6A7-736382E5119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1E3ED4E-A90A-4470-BC1A-64FFC188257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40,719
40,356
139.03
31,909,692
30,923,633
778,890
10,457,099
16,142,675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A85F7B33-9DD1-4C1F-9FD7-7CB5CE420EE5}"/>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8042509-084E-4B06-9F76-33A2CD183F2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BFDE9C1F-0FC2-447F-8C11-145010FF58BF}"/>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DB7BF29-5F11-4555-A3B9-F53CF55DB67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3C44961-E66C-47E0-BC93-FBDE60B139F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2CD380CE-0327-4179-B1B9-65887ADEE94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6CA6B394-6FB6-40C5-A34F-5AC0988CCE4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a16="http://schemas.microsoft.com/office/drawing/2014/main" id="{2B066FFE-4BD7-47DC-9DBB-2801A0C31C3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20" name="テキスト ボックス 19">
          <a:extLst>
            <a:ext uri="{FF2B5EF4-FFF2-40B4-BE49-F238E27FC236}">
              <a16:creationId xmlns:a16="http://schemas.microsoft.com/office/drawing/2014/main" id="{ECA586F0-AC1D-4413-9A2D-C974EE9240E9}"/>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a:extLst>
            <a:ext uri="{FF2B5EF4-FFF2-40B4-BE49-F238E27FC236}">
              <a16:creationId xmlns:a16="http://schemas.microsoft.com/office/drawing/2014/main" id="{AF8CC607-7009-40E0-AFCB-EC7EFDD9416B}"/>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a:extLst>
            <a:ext uri="{FF2B5EF4-FFF2-40B4-BE49-F238E27FC236}">
              <a16:creationId xmlns:a16="http://schemas.microsoft.com/office/drawing/2014/main" id="{21116990-56BE-4D58-8970-9973C2ECBD68}"/>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a:extLst>
            <a:ext uri="{FF2B5EF4-FFF2-40B4-BE49-F238E27FC236}">
              <a16:creationId xmlns:a16="http://schemas.microsoft.com/office/drawing/2014/main" id="{8083A91D-9C9C-45D4-87E5-680B16A2D49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a:extLst>
            <a:ext uri="{FF2B5EF4-FFF2-40B4-BE49-F238E27FC236}">
              <a16:creationId xmlns:a16="http://schemas.microsoft.com/office/drawing/2014/main" id="{C92DCE65-9006-4161-9060-03D484E0722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a:extLst>
            <a:ext uri="{FF2B5EF4-FFF2-40B4-BE49-F238E27FC236}">
              <a16:creationId xmlns:a16="http://schemas.microsoft.com/office/drawing/2014/main" id="{20279E92-4F29-4B52-AA4D-0765E65C6DE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214AA25-5199-4671-B16B-DAD0422CC81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460056C-3665-4458-AA79-E964D04B638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38C08EB-E059-43ED-ADCD-C6BA93C284D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6A785D0-2237-436D-B3AD-C94FCB9AD97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山形県寒河江市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B32FC81A-841C-4F80-9650-D2315ACB0FB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ED145A9-0108-4927-B95C-AA148474155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A4752CF-68A5-4A93-AE4F-5AC00FEA21F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C9B521F-F3F6-4154-AC96-A6470BF1A54B}"/>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31D6BD6-F537-4896-989D-E096B253EEC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EE7E7A3-B4F3-482E-9F22-E635D489078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40,719
40,356
139.03
31,909,692
30,923,633
778,890
10,457,099
16,142,675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5C8E4AC9-67D3-42AF-BFA7-E0E08D86E69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0CD0047-4671-4471-A7DE-C019FA8B79A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4BE60EE-54FB-4027-96EB-BE01EC4E54A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DEA82196-D2E2-4339-B140-EB9DA8B7918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C695206-A2FA-461A-A79A-8D29CB0246B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9F06DC26-ED89-4C44-83D3-2093010CA2C4}"/>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oneCellAnchor>
    <xdr:from>
      <xdr:col>3</xdr:col>
      <xdr:colOff>127000</xdr:colOff>
      <xdr:row>16</xdr:row>
      <xdr:rowOff>50800</xdr:rowOff>
    </xdr:from>
    <xdr:ext cx="8896666" cy="259045"/>
    <xdr:sp macro="" textlink="">
      <xdr:nvSpPr>
        <xdr:cNvPr id="18" name="テキスト ボックス 17">
          <a:extLst>
            <a:ext uri="{FF2B5EF4-FFF2-40B4-BE49-F238E27FC236}">
              <a16:creationId xmlns:a16="http://schemas.microsoft.com/office/drawing/2014/main" id="{87E07AA9-3792-4842-9D90-A1CC21AB25A7}"/>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19" name="テキスト ボックス 18">
          <a:extLst>
            <a:ext uri="{FF2B5EF4-FFF2-40B4-BE49-F238E27FC236}">
              <a16:creationId xmlns:a16="http://schemas.microsoft.com/office/drawing/2014/main" id="{E4704AE2-F2DF-46F0-AA6D-8AF2661B663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20" name="テキスト ボックス 19">
          <a:extLst>
            <a:ext uri="{FF2B5EF4-FFF2-40B4-BE49-F238E27FC236}">
              <a16:creationId xmlns:a16="http://schemas.microsoft.com/office/drawing/2014/main" id="{D41B59ED-0BF8-40B1-B599-C20725D524B2}"/>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21" name="テキスト ボックス 20">
          <a:extLst>
            <a:ext uri="{FF2B5EF4-FFF2-40B4-BE49-F238E27FC236}">
              <a16:creationId xmlns:a16="http://schemas.microsoft.com/office/drawing/2014/main" id="{26EB00AE-6B0A-4333-843A-95676D7A272A}"/>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2" name="正方形/長方形 21">
          <a:extLst>
            <a:ext uri="{FF2B5EF4-FFF2-40B4-BE49-F238E27FC236}">
              <a16:creationId xmlns:a16="http://schemas.microsoft.com/office/drawing/2014/main" id="{2AECA97F-3D56-4A4F-B8C4-BBA82F967E68}"/>
            </a:ext>
          </a:extLst>
        </xdr:cNvPr>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3" name="正方形/長方形 22">
          <a:extLst>
            <a:ext uri="{FF2B5EF4-FFF2-40B4-BE49-F238E27FC236}">
              <a16:creationId xmlns:a16="http://schemas.microsoft.com/office/drawing/2014/main" id="{5F2D392A-24B8-4C7D-AEE1-F601F23BCEDC}"/>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4" name="正方形/長方形 23">
          <a:extLst>
            <a:ext uri="{FF2B5EF4-FFF2-40B4-BE49-F238E27FC236}">
              <a16:creationId xmlns:a16="http://schemas.microsoft.com/office/drawing/2014/main" id="{DB29E256-207A-41FF-8BB6-2507FB4CFF09}"/>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5" name="テキスト ボックス 24">
          <a:extLst>
            <a:ext uri="{FF2B5EF4-FFF2-40B4-BE49-F238E27FC236}">
              <a16:creationId xmlns:a16="http://schemas.microsoft.com/office/drawing/2014/main" id="{FFE9F4D8-2DB2-47C3-A247-3BAA38E3662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山形県寒河江市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40,719
40,356
139.03
31,909,692
30,923,633
778,890
10,457,099
16,142,675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消費税率の上昇に伴う地方消費税交付金の伸びはあるものの、移住対策事業等による税収の伸びが鈍化し、令和２年度は横ばいとなった。</a:t>
          </a:r>
        </a:p>
        <a:p>
          <a:r>
            <a:rPr kumimoji="1" lang="ja-JP" altLang="en-US" sz="1300">
              <a:latin typeface="ＭＳ Ｐゴシック" panose="020B0600070205080204" pitchFamily="50" charset="-128"/>
              <a:ea typeface="ＭＳ Ｐゴシック" panose="020B0600070205080204" pitchFamily="50" charset="-128"/>
            </a:rPr>
            <a:t>今後も継続して人口減少対策や移住対策事業等による人口の増加を図るとともに、税収の徴収率向上対策を推進し、地方税等の自主財源の確保に努めたい。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149225</xdr:rowOff>
    </xdr:from>
    <xdr:to>
      <xdr:col>23</xdr:col>
      <xdr:colOff>133350</xdr:colOff>
      <xdr:row>45</xdr:row>
      <xdr:rowOff>94192</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2142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64152</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6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149225</xdr:rowOff>
    </xdr:from>
    <xdr:to>
      <xdr:col>24</xdr:col>
      <xdr:colOff>12700</xdr:colOff>
      <xdr:row>36</xdr:row>
      <xdr:rowOff>149225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2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56092</xdr:rowOff>
    </xdr:from>
    <xdr:to>
      <xdr:col>23</xdr:col>
      <xdr:colOff>133350</xdr:colOff>
      <xdr:row>41</xdr:row>
      <xdr:rowOff>56092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0855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107544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308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56092</xdr:rowOff>
    </xdr:from>
    <xdr:to>
      <xdr:col>19</xdr:col>
      <xdr:colOff>133350</xdr:colOff>
      <xdr:row>41</xdr:row>
      <xdr:rowOff>56092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0855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56092</xdr:rowOff>
    </xdr:from>
    <xdr:to>
      <xdr:col>15</xdr:col>
      <xdr:colOff>82550</xdr:colOff>
      <xdr:row>41</xdr:row>
      <xdr:rowOff>76200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0855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96308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1056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155575</xdr:rowOff>
    </xdr:from>
    <xdr:to>
      <xdr:col>7</xdr:col>
      <xdr:colOff>31750</xdr:colOff>
      <xdr:row>43</xdr:row>
      <xdr:rowOff>85725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70502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21819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87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5292</xdr:rowOff>
    </xdr:from>
    <xdr:to>
      <xdr:col>19</xdr:col>
      <xdr:colOff>184150</xdr:colOff>
      <xdr:row>41</xdr:row>
      <xdr:rowOff>106892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117069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803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5292</xdr:rowOff>
    </xdr:from>
    <xdr:to>
      <xdr:col>15</xdr:col>
      <xdr:colOff>133350</xdr:colOff>
      <xdr:row>41</xdr:row>
      <xdr:rowOff>106892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117069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45508</xdr:rowOff>
    </xdr:from>
    <xdr:to>
      <xdr:col>7</xdr:col>
      <xdr:colOff>31750</xdr:colOff>
      <xdr:row>41</xdr:row>
      <xdr:rowOff>147108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157285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れまでの行財政改革アクションプランにより実施してきた職員数の減等による人件費の抑制や市債発行額の適正管理と大型投資事業の際に借入れた市債の償還の終了による公債費の減等から、経常収支比率は９０％前後で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令和２年度は会計年度任用職員の導入により人件費で１．８％増加したものの、公債費等の減少もあり、令和元年度に比べ０．４ポイント減少した。</a:t>
          </a:r>
        </a:p>
        <a:p>
          <a:r>
            <a:rPr kumimoji="1" lang="ja-JP" altLang="en-US" sz="1300">
              <a:latin typeface="ＭＳ Ｐゴシック" panose="020B0600070205080204" pitchFamily="50" charset="-128"/>
              <a:ea typeface="ＭＳ Ｐゴシック" panose="020B0600070205080204" pitchFamily="50" charset="-128"/>
            </a:rPr>
            <a:t>今後も市全体として</a:t>
          </a:r>
          <a:r>
            <a:rPr kumimoji="1" lang="en-US" altLang="ja-JP" sz="1300">
              <a:latin typeface="ＭＳ Ｐゴシック" panose="020B0600070205080204" pitchFamily="50" charset="-128"/>
              <a:ea typeface="ＭＳ Ｐゴシック" panose="020B0600070205080204" pitchFamily="50" charset="-128"/>
            </a:rPr>
            <a:t>PDCA</a:t>
          </a:r>
          <a:r>
            <a:rPr kumimoji="1" lang="ja-JP" altLang="en-US" sz="1300">
              <a:latin typeface="ＭＳ Ｐゴシック" panose="020B0600070205080204" pitchFamily="50" charset="-128"/>
              <a:ea typeface="ＭＳ Ｐゴシック" panose="020B0600070205080204" pitchFamily="50" charset="-128"/>
            </a:rPr>
            <a:t>サイクルに基づいた事務事業の見直しを徹底し、経常経費の削減に努める。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58057</xdr:rowOff>
    </xdr:from>
    <xdr:to>
      <xdr:col>23</xdr:col>
      <xdr:colOff>133350</xdr:colOff>
      <xdr:row>66</xdr:row>
      <xdr:rowOff>165281</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002157"/>
          <a:ext cx="0" cy="14788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137358</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5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165281</xdr:rowOff>
    </xdr:from>
    <xdr:to>
      <xdr:col>24</xdr:col>
      <xdr:colOff>12700</xdr:colOff>
      <xdr:row>66</xdr:row>
      <xdr:rowOff>165281</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80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144434</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74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58057</xdr:rowOff>
    </xdr:from>
    <xdr:to>
      <xdr:col>24</xdr:col>
      <xdr:colOff>12700</xdr:colOff>
      <xdr:row>58</xdr:row>
      <xdr:rowOff>58057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00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8165</xdr:rowOff>
    </xdr:from>
    <xdr:to>
      <xdr:col>23</xdr:col>
      <xdr:colOff>133350</xdr:colOff>
      <xdr:row>60</xdr:row>
      <xdr:rowOff>21953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295165"/>
          <a:ext cx="8382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169834</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2853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26307</xdr:rowOff>
    </xdr:from>
    <xdr:to>
      <xdr:col>23</xdr:col>
      <xdr:colOff>184150</xdr:colOff>
      <xdr:row>60</xdr:row>
      <xdr:rowOff>127907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155484</xdr:rowOff>
    </xdr:from>
    <xdr:to>
      <xdr:col>19</xdr:col>
      <xdr:colOff>133350</xdr:colOff>
      <xdr:row>60</xdr:row>
      <xdr:rowOff>21953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271034"/>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67673</xdr:rowOff>
    </xdr:from>
    <xdr:to>
      <xdr:col>19</xdr:col>
      <xdr:colOff>184150</xdr:colOff>
      <xdr:row>60</xdr:row>
      <xdr:rowOff>169273</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154050</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4410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103777</xdr:rowOff>
    </xdr:from>
    <xdr:to>
      <xdr:col>15</xdr:col>
      <xdr:colOff>82550</xdr:colOff>
      <xdr:row>59</xdr:row>
      <xdr:rowOff>155484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21932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43543</xdr:rowOff>
    </xdr:from>
    <xdr:to>
      <xdr:col>15</xdr:col>
      <xdr:colOff>133350</xdr:colOff>
      <xdr:row>60</xdr:row>
      <xdr:rowOff>145143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129920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103777</xdr:rowOff>
    </xdr:from>
    <xdr:to>
      <xdr:col>11</xdr:col>
      <xdr:colOff>31750</xdr:colOff>
      <xdr:row>59</xdr:row>
      <xdr:rowOff>114119</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0219327"/>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15966</xdr:rowOff>
    </xdr:from>
    <xdr:to>
      <xdr:col>11</xdr:col>
      <xdr:colOff>82550</xdr:colOff>
      <xdr:row>60</xdr:row>
      <xdr:rowOff>117566</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102343</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146050</xdr:rowOff>
    </xdr:from>
    <xdr:to>
      <xdr:col>7</xdr:col>
      <xdr:colOff>31750</xdr:colOff>
      <xdr:row>60</xdr:row>
      <xdr:rowOff>76200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60977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128815</xdr:rowOff>
    </xdr:from>
    <xdr:to>
      <xdr:col>23</xdr:col>
      <xdr:colOff>184150</xdr:colOff>
      <xdr:row>60</xdr:row>
      <xdr:rowOff>58965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145342</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089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142603</xdr:rowOff>
    </xdr:from>
    <xdr:to>
      <xdr:col>19</xdr:col>
      <xdr:colOff>184150</xdr:colOff>
      <xdr:row>60</xdr:row>
      <xdr:rowOff>72753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2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82930</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027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104684</xdr:rowOff>
    </xdr:from>
    <xdr:to>
      <xdr:col>15</xdr:col>
      <xdr:colOff>133350</xdr:colOff>
      <xdr:row>60</xdr:row>
      <xdr:rowOff>34834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45011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998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52977</xdr:rowOff>
    </xdr:from>
    <xdr:to>
      <xdr:col>11</xdr:col>
      <xdr:colOff>82550</xdr:colOff>
      <xdr:row>59</xdr:row>
      <xdr:rowOff>154577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168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164754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9937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63319</xdr:rowOff>
    </xdr:from>
    <xdr:to>
      <xdr:col>7</xdr:col>
      <xdr:colOff>31750</xdr:colOff>
      <xdr:row>59</xdr:row>
      <xdr:rowOff>164919</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3646</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994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[155,102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ごみ処理業務や消防業務について、一部事務組合で行っているため、類似団体と比較し低くなっている。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69498</xdr:rowOff>
    </xdr:from>
    <xdr:to>
      <xdr:col>23</xdr:col>
      <xdr:colOff>133350</xdr:colOff>
      <xdr:row>89</xdr:row>
      <xdr:rowOff>127422</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4128398"/>
          <a:ext cx="0" cy="12580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99499</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127422</xdr:rowOff>
    </xdr:from>
    <xdr:to>
      <xdr:col>24</xdr:col>
      <xdr:colOff>12700</xdr:colOff>
      <xdr:row>89</xdr:row>
      <xdr:rowOff>127422</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8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155875</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871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69498</xdr:rowOff>
    </xdr:from>
    <xdr:to>
      <xdr:col>24</xdr:col>
      <xdr:colOff>12700</xdr:colOff>
      <xdr:row>82</xdr:row>
      <xdr:rowOff>69498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412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152549</xdr:rowOff>
    </xdr:from>
    <xdr:to>
      <xdr:col>23</xdr:col>
      <xdr:colOff>133350</xdr:colOff>
      <xdr:row>83</xdr:row>
      <xdr:rowOff>25011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4211449"/>
          <a:ext cx="838200" cy="43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42656</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4273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70579</xdr:rowOff>
    </xdr:from>
    <xdr:to>
      <xdr:col>23</xdr:col>
      <xdr:colOff>184150</xdr:colOff>
      <xdr:row>84</xdr:row>
      <xdr:rowOff>729</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4300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130677</xdr:rowOff>
    </xdr:from>
    <xdr:to>
      <xdr:col>19</xdr:col>
      <xdr:colOff>133350</xdr:colOff>
      <xdr:row>82</xdr:row>
      <xdr:rowOff>152549</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4189577"/>
          <a:ext cx="889000" cy="2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31221</xdr:rowOff>
    </xdr:from>
    <xdr:to>
      <xdr:col>19</xdr:col>
      <xdr:colOff>184150</xdr:colOff>
      <xdr:row>83</xdr:row>
      <xdr:rowOff>132821</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426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117598</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347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107955</xdr:rowOff>
    </xdr:from>
    <xdr:to>
      <xdr:col>15</xdr:col>
      <xdr:colOff>82550</xdr:colOff>
      <xdr:row>82</xdr:row>
      <xdr:rowOff>130677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4166855"/>
          <a:ext cx="889000" cy="2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15968</xdr:rowOff>
    </xdr:from>
    <xdr:to>
      <xdr:col>15</xdr:col>
      <xdr:colOff>133350</xdr:colOff>
      <xdr:row>83</xdr:row>
      <xdr:rowOff>117568</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424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102345</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4332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106011</xdr:rowOff>
    </xdr:from>
    <xdr:to>
      <xdr:col>11</xdr:col>
      <xdr:colOff>31750</xdr:colOff>
      <xdr:row>82</xdr:row>
      <xdr:rowOff>107955</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4164911"/>
          <a:ext cx="889000" cy="1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5510</xdr:rowOff>
    </xdr:from>
    <xdr:to>
      <xdr:col>11</xdr:col>
      <xdr:colOff>82550</xdr:colOff>
      <xdr:row>83</xdr:row>
      <xdr:rowOff>107110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423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91887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4322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167190</xdr:rowOff>
    </xdr:from>
    <xdr:to>
      <xdr:col>7</xdr:col>
      <xdr:colOff>31750</xdr:colOff>
      <xdr:row>83</xdr:row>
      <xdr:rowOff>97340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4226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82117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431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145661</xdr:rowOff>
    </xdr:from>
    <xdr:to>
      <xdr:col>23</xdr:col>
      <xdr:colOff>184150</xdr:colOff>
      <xdr:row>83</xdr:row>
      <xdr:rowOff>75811</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420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66938</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4125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101749</xdr:rowOff>
    </xdr:from>
    <xdr:to>
      <xdr:col>19</xdr:col>
      <xdr:colOff>184150</xdr:colOff>
      <xdr:row>83</xdr:row>
      <xdr:rowOff>31899</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416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42076</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929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79877</xdr:rowOff>
    </xdr:from>
    <xdr:to>
      <xdr:col>15</xdr:col>
      <xdr:colOff>133350</xdr:colOff>
      <xdr:row>83</xdr:row>
      <xdr:rowOff>10027</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413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20204</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90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57155</xdr:rowOff>
    </xdr:from>
    <xdr:to>
      <xdr:col>11</xdr:col>
      <xdr:colOff>82550</xdr:colOff>
      <xdr:row>82</xdr:row>
      <xdr:rowOff>158755</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411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168932</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88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55211</xdr:rowOff>
    </xdr:from>
    <xdr:to>
      <xdr:col>7</xdr:col>
      <xdr:colOff>31750</xdr:colOff>
      <xdr:row>82</xdr:row>
      <xdr:rowOff>156811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411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166988</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882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平成２７年度以降のラスパイレス指数は、類似団体の平均より上回っている。</a:t>
          </a:r>
        </a:p>
        <a:p>
          <a:r>
            <a:rPr kumimoji="1" lang="ja-JP" altLang="en-US" sz="1300">
              <a:latin typeface="ＭＳ Ｐゴシック" panose="020B0600070205080204" pitchFamily="50" charset="-128"/>
              <a:ea typeface="ＭＳ Ｐゴシック" panose="020B0600070205080204" pitchFamily="50" charset="-128"/>
            </a:rPr>
            <a:t>平成２７年度から平成２９年度に山形県に併せて、国の人事院勧告より高い水準で職員給与費の引き上げを行ったことが要因となっている。</a:t>
          </a:r>
        </a:p>
        <a:p>
          <a:r>
            <a:rPr kumimoji="1" lang="ja-JP" altLang="en-US" sz="1300">
              <a:latin typeface="ＭＳ Ｐゴシック" panose="020B0600070205080204" pitchFamily="50" charset="-128"/>
              <a:ea typeface="ＭＳ Ｐゴシック" panose="020B0600070205080204" pitchFamily="50" charset="-128"/>
            </a:rPr>
            <a:t>今後は平成２８年度より実施している人事評価制度等により、給与の適正化に努めていきたい。</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118232</xdr:rowOff>
    </xdr:from>
    <xdr:to>
      <xdr:col>81</xdr:col>
      <xdr:colOff>44450</xdr:colOff>
      <xdr:row>88</xdr:row>
      <xdr:rowOff>137886</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66278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33159</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406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118232</xdr:rowOff>
    </xdr:from>
    <xdr:to>
      <xdr:col>81</xdr:col>
      <xdr:colOff>133350</xdr:colOff>
      <xdr:row>79</xdr:row>
      <xdr:rowOff>118232</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662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100693</xdr:rowOff>
    </xdr:from>
    <xdr:to>
      <xdr:col>81</xdr:col>
      <xdr:colOff>44450</xdr:colOff>
      <xdr:row>85</xdr:row>
      <xdr:rowOff>169636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673943"/>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8968</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41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163891</xdr:rowOff>
    </xdr:from>
    <xdr:to>
      <xdr:col>81</xdr:col>
      <xdr:colOff>95250</xdr:colOff>
      <xdr:row>85</xdr:row>
      <xdr:rowOff>94041</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89202</xdr:rowOff>
    </xdr:from>
    <xdr:to>
      <xdr:col>77</xdr:col>
      <xdr:colOff>44450</xdr:colOff>
      <xdr:row>85</xdr:row>
      <xdr:rowOff>100693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6624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3932</xdr:rowOff>
    </xdr:from>
    <xdr:to>
      <xdr:col>77</xdr:col>
      <xdr:colOff>95250</xdr:colOff>
      <xdr:row>85</xdr:row>
      <xdr:rowOff>105532</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115709</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346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89202</xdr:rowOff>
    </xdr:from>
    <xdr:to>
      <xdr:col>72</xdr:col>
      <xdr:colOff>203200</xdr:colOff>
      <xdr:row>85</xdr:row>
      <xdr:rowOff>158145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66245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163891</xdr:rowOff>
    </xdr:from>
    <xdr:to>
      <xdr:col>73</xdr:col>
      <xdr:colOff>44450</xdr:colOff>
      <xdr:row>85</xdr:row>
      <xdr:rowOff>94041</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5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104218</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33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158145</xdr:rowOff>
    </xdr:from>
    <xdr:to>
      <xdr:col>68</xdr:col>
      <xdr:colOff>152400</xdr:colOff>
      <xdr:row>85</xdr:row>
      <xdr:rowOff>169636</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73139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3932</xdr:rowOff>
    </xdr:from>
    <xdr:to>
      <xdr:col>68</xdr:col>
      <xdr:colOff>203200</xdr:colOff>
      <xdr:row>85</xdr:row>
      <xdr:rowOff>105532</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577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115709</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346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90913</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66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49893</xdr:rowOff>
    </xdr:from>
    <xdr:to>
      <xdr:col>77</xdr:col>
      <xdr:colOff>95250</xdr:colOff>
      <xdr:row>85</xdr:row>
      <xdr:rowOff>151493</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136270</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70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38402</xdr:rowOff>
    </xdr:from>
    <xdr:to>
      <xdr:col>73</xdr:col>
      <xdr:colOff>44450</xdr:colOff>
      <xdr:row>85</xdr:row>
      <xdr:rowOff>140002</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61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124779</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69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107345</xdr:rowOff>
    </xdr:from>
    <xdr:to>
      <xdr:col>68</xdr:col>
      <xdr:colOff>203200</xdr:colOff>
      <xdr:row>86</xdr:row>
      <xdr:rowOff>37495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68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22272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76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33763</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例年、類似団体の平均値を下回る数値となっている。</a:t>
          </a:r>
        </a:p>
        <a:p>
          <a:r>
            <a:rPr kumimoji="1" lang="ja-JP" altLang="en-US" sz="1300">
              <a:latin typeface="ＭＳ Ｐゴシック" panose="020B0600070205080204" pitchFamily="50" charset="-128"/>
              <a:ea typeface="ＭＳ Ｐゴシック" panose="020B0600070205080204" pitchFamily="50" charset="-128"/>
            </a:rPr>
            <a:t>その要因としては、平成１４年度から平成１９年度まで、一般職員の退職者についての不補充を行い、近年においても指定管理制度、民間委託の導入を積極的に行ったことによるものである。</a:t>
          </a:r>
        </a:p>
        <a:p>
          <a:r>
            <a:rPr kumimoji="1" lang="ja-JP" altLang="en-US" sz="1300">
              <a:latin typeface="ＭＳ Ｐゴシック" panose="020B0600070205080204" pitchFamily="50" charset="-128"/>
              <a:ea typeface="ＭＳ Ｐゴシック" panose="020B0600070205080204" pitchFamily="50" charset="-128"/>
            </a:rPr>
            <a:t>今後については、多様な住民サービスの必要性が増大し事務量の増加も見込まれるが、事務の効率化を図ることにより、適切な定員管理の維持を図る。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00000000-0008-0000-0300-00003D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37133</xdr:rowOff>
    </xdr:from>
    <xdr:to>
      <xdr:col>81</xdr:col>
      <xdr:colOff>44450</xdr:colOff>
      <xdr:row>68</xdr:row>
      <xdr:rowOff>68278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flipV="1">
          <a:off x="17018000" y="10152683"/>
          <a:ext cx="0" cy="15741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40355</xdr:rowOff>
    </xdr:from>
    <xdr:ext cx="762000" cy="259045"/>
    <xdr:sp macro="" textlink="">
      <xdr:nvSpPr>
        <xdr:cNvPr id="319" name="定員管理の状況最小値テキスト">
          <a:extLst>
            <a:ext uri="{FF2B5EF4-FFF2-40B4-BE49-F238E27FC236}">
              <a16:creationId xmlns:a16="http://schemas.microsoft.com/office/drawing/2014/main" id="{00000000-0008-0000-0300-00003F010000}"/>
            </a:ext>
          </a:extLst>
        </xdr:cNvPr>
        <xdr:cNvSpPr txBox="1"/>
      </xdr:nvSpPr>
      <xdr:spPr>
        <a:xfrm>
          <a:off x="17106900" y="11698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68278</xdr:rowOff>
    </xdr:from>
    <xdr:to>
      <xdr:col>81</xdr:col>
      <xdr:colOff>133350</xdr:colOff>
      <xdr:row>68</xdr:row>
      <xdr:rowOff>68278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17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123510</xdr:rowOff>
    </xdr:from>
    <xdr:ext cx="762000" cy="259045"/>
    <xdr:sp macro="" textlink="">
      <xdr:nvSpPr>
        <xdr:cNvPr id="321" name="定員管理の状況最大値テキスト">
          <a:extLst>
            <a:ext uri="{FF2B5EF4-FFF2-40B4-BE49-F238E27FC236}">
              <a16:creationId xmlns:a16="http://schemas.microsoft.com/office/drawing/2014/main" id="{00000000-0008-0000-0300-000041010000}"/>
            </a:ext>
          </a:extLst>
        </xdr:cNvPr>
        <xdr:cNvSpPr txBox="1"/>
      </xdr:nvSpPr>
      <xdr:spPr>
        <a:xfrm>
          <a:off x="17106900" y="9896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37133</xdr:rowOff>
    </xdr:from>
    <xdr:to>
      <xdr:col>81</xdr:col>
      <xdr:colOff>133350</xdr:colOff>
      <xdr:row>59</xdr:row>
      <xdr:rowOff>37133</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015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112728</xdr:rowOff>
    </xdr:from>
    <xdr:to>
      <xdr:col>81</xdr:col>
      <xdr:colOff>44450</xdr:colOff>
      <xdr:row>60</xdr:row>
      <xdr:rowOff>113877</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179800" y="10399728"/>
          <a:ext cx="8382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58800</xdr:rowOff>
    </xdr:from>
    <xdr:ext cx="762000" cy="259045"/>
    <xdr:sp macro="" textlink="">
      <xdr:nvSpPr>
        <xdr:cNvPr id="324" name="定員管理の状況平均値テキスト">
          <a:extLst>
            <a:ext uri="{FF2B5EF4-FFF2-40B4-BE49-F238E27FC236}">
              <a16:creationId xmlns:a16="http://schemas.microsoft.com/office/drawing/2014/main" id="{00000000-0008-0000-0300-000044010000}"/>
            </a:ext>
          </a:extLst>
        </xdr:cNvPr>
        <xdr:cNvSpPr txBox="1"/>
      </xdr:nvSpPr>
      <xdr:spPr>
        <a:xfrm>
          <a:off x="17106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86723</xdr:rowOff>
    </xdr:from>
    <xdr:to>
      <xdr:col>81</xdr:col>
      <xdr:colOff>95250</xdr:colOff>
      <xdr:row>63</xdr:row>
      <xdr:rowOff>16873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967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106983</xdr:rowOff>
    </xdr:from>
    <xdr:to>
      <xdr:col>77</xdr:col>
      <xdr:colOff>44450</xdr:colOff>
      <xdr:row>60</xdr:row>
      <xdr:rowOff>112728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5290800" y="10393983"/>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77530</xdr:rowOff>
    </xdr:from>
    <xdr:to>
      <xdr:col>77</xdr:col>
      <xdr:colOff>95250</xdr:colOff>
      <xdr:row>63</xdr:row>
      <xdr:rowOff>7680</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129000" y="1070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163907</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079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77107</xdr:rowOff>
    </xdr:from>
    <xdr:to>
      <xdr:col>72</xdr:col>
      <xdr:colOff>203200</xdr:colOff>
      <xdr:row>60</xdr:row>
      <xdr:rowOff>106983</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4401800" y="10364107"/>
          <a:ext cx="889000" cy="2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64891</xdr:rowOff>
    </xdr:from>
    <xdr:to>
      <xdr:col>73</xdr:col>
      <xdr:colOff>44450</xdr:colOff>
      <xdr:row>62</xdr:row>
      <xdr:rowOff>166491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52400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151268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909800" y="1078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73660</xdr:rowOff>
    </xdr:from>
    <xdr:to>
      <xdr:col>68</xdr:col>
      <xdr:colOff>152400</xdr:colOff>
      <xdr:row>60</xdr:row>
      <xdr:rowOff>77107</xdr:rowOff>
    </xdr:to>
    <xdr:cxnSp macro="">
      <xdr:nvCxnSpPr>
        <xdr:cNvPr id="332" name="直線コネクタ 331">
          <a:extLst>
            <a:ext uri="{FF2B5EF4-FFF2-40B4-BE49-F238E27FC236}">
              <a16:creationId xmlns:a16="http://schemas.microsoft.com/office/drawing/2014/main" id="{00000000-0008-0000-0300-00004C010000}"/>
            </a:ext>
          </a:extLst>
        </xdr:cNvPr>
        <xdr:cNvCxnSpPr/>
      </xdr:nvCxnSpPr>
      <xdr:spPr>
        <a:xfrm>
          <a:off x="13512800" y="10360660"/>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63742</xdr:rowOff>
    </xdr:from>
    <xdr:to>
      <xdr:col>68</xdr:col>
      <xdr:colOff>203200</xdr:colOff>
      <xdr:row>62</xdr:row>
      <xdr:rowOff>165342</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4351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150119</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4020800" y="107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52251</xdr:rowOff>
    </xdr:from>
    <xdr:to>
      <xdr:col>64</xdr:col>
      <xdr:colOff>152400</xdr:colOff>
      <xdr:row>62</xdr:row>
      <xdr:rowOff>153851</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3462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138628</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131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63077</xdr:rowOff>
    </xdr:from>
    <xdr:to>
      <xdr:col>81</xdr:col>
      <xdr:colOff>95250</xdr:colOff>
      <xdr:row>60</xdr:row>
      <xdr:rowOff>164677</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9672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79604</xdr:rowOff>
    </xdr:from>
    <xdr:ext cx="762000" cy="259045"/>
    <xdr:sp macro="" textlink="">
      <xdr:nvSpPr>
        <xdr:cNvPr id="343" name="定員管理の状況該当値テキスト">
          <a:extLst>
            <a:ext uri="{FF2B5EF4-FFF2-40B4-BE49-F238E27FC236}">
              <a16:creationId xmlns:a16="http://schemas.microsoft.com/office/drawing/2014/main" id="{00000000-0008-0000-0300-000057010000}"/>
            </a:ext>
          </a:extLst>
        </xdr:cNvPr>
        <xdr:cNvSpPr txBox="1"/>
      </xdr:nvSpPr>
      <xdr:spPr>
        <a:xfrm>
          <a:off x="17106900" y="1019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61928</xdr:rowOff>
    </xdr:from>
    <xdr:to>
      <xdr:col>77</xdr:col>
      <xdr:colOff>95250</xdr:colOff>
      <xdr:row>60</xdr:row>
      <xdr:rowOff>163528</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129000" y="1034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2255</xdr:rowOff>
    </xdr:from>
    <xdr:ext cx="7366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5798800" y="10117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56183</xdr:rowOff>
    </xdr:from>
    <xdr:to>
      <xdr:col>73</xdr:col>
      <xdr:colOff>44450</xdr:colOff>
      <xdr:row>60</xdr:row>
      <xdr:rowOff>157783</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5240000" y="1034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167960</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909800" y="10112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26307</xdr:rowOff>
    </xdr:from>
    <xdr:to>
      <xdr:col>68</xdr:col>
      <xdr:colOff>203200</xdr:colOff>
      <xdr:row>60</xdr:row>
      <xdr:rowOff>127907</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43510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138084</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020800" y="10082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22860</xdr:rowOff>
    </xdr:from>
    <xdr:to>
      <xdr:col>64</xdr:col>
      <xdr:colOff>152400</xdr:colOff>
      <xdr:row>60</xdr:row>
      <xdr:rowOff>124460</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3462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134637</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131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実質公債費比率は、近年減少傾向にあり、令和２年度についても前年度に比べ０．２ポイント減、類似団体の平均値より１．７ポイント低い水準となっている。</a:t>
          </a:r>
        </a:p>
        <a:p>
          <a:r>
            <a:rPr kumimoji="1" lang="ja-JP" altLang="en-US" sz="1300">
              <a:latin typeface="ＭＳ Ｐゴシック" panose="020B0600070205080204" pitchFamily="50" charset="-128"/>
              <a:ea typeface="ＭＳ Ｐゴシック" panose="020B0600070205080204" pitchFamily="50" charset="-128"/>
            </a:rPr>
            <a:t>要因としては、大型投資事業に係る市債の償還終了や、新規市債発行額の抑制等により元利償還金の増加が抑えられていることが挙げられる。</a:t>
          </a:r>
        </a:p>
        <a:p>
          <a:r>
            <a:rPr kumimoji="1" lang="ja-JP" altLang="en-US" sz="1300">
              <a:latin typeface="ＭＳ Ｐゴシック" panose="020B0600070205080204" pitchFamily="50" charset="-128"/>
              <a:ea typeface="ＭＳ Ｐゴシック" panose="020B0600070205080204" pitchFamily="50" charset="-128"/>
            </a:rPr>
            <a:t>今後は、公共施設の老朽化に伴う大規模修繕や建替えにより、市債発行額の増加が見込まれるため、計画的で適正な施設管理による整備を行い市債の発行額を平準化し、水準を適正に保っていきたい。</a:t>
          </a: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97472</xdr:rowOff>
    </xdr:from>
    <xdr:to>
      <xdr:col>81</xdr:col>
      <xdr:colOff>44450</xdr:colOff>
      <xdr:row>44</xdr:row>
      <xdr:rowOff>44450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098222"/>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16527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44450</xdr:rowOff>
    </xdr:from>
    <xdr:to>
      <xdr:col>81</xdr:col>
      <xdr:colOff>133350</xdr:colOff>
      <xdr:row>44</xdr:row>
      <xdr:rowOff>44450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12399</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841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97472</xdr:rowOff>
    </xdr:from>
    <xdr:to>
      <xdr:col>81</xdr:col>
      <xdr:colOff>133350</xdr:colOff>
      <xdr:row>35</xdr:row>
      <xdr:rowOff>97472</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098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159279</xdr:rowOff>
    </xdr:from>
    <xdr:to>
      <xdr:col>81</xdr:col>
      <xdr:colOff>44450</xdr:colOff>
      <xdr:row>36</xdr:row>
      <xdr:rowOff>163301</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6179800" y="6331479"/>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114740</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286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142663</xdr:rowOff>
    </xdr:from>
    <xdr:to>
      <xdr:col>81</xdr:col>
      <xdr:colOff>95250</xdr:colOff>
      <xdr:row>37</xdr:row>
      <xdr:rowOff>72813</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163301</xdr:rowOff>
    </xdr:from>
    <xdr:to>
      <xdr:col>77</xdr:col>
      <xdr:colOff>44450</xdr:colOff>
      <xdr:row>36</xdr:row>
      <xdr:rowOff>169333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335501"/>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148696</xdr:rowOff>
    </xdr:from>
    <xdr:to>
      <xdr:col>77</xdr:col>
      <xdr:colOff>95250</xdr:colOff>
      <xdr:row>37</xdr:row>
      <xdr:rowOff>78846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63623</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407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169333</xdr:rowOff>
    </xdr:from>
    <xdr:to>
      <xdr:col>72</xdr:col>
      <xdr:colOff>203200</xdr:colOff>
      <xdr:row>37</xdr:row>
      <xdr:rowOff>15981</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341533"/>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150707</xdr:rowOff>
    </xdr:from>
    <xdr:to>
      <xdr:col>73</xdr:col>
      <xdr:colOff>44450</xdr:colOff>
      <xdr:row>37</xdr:row>
      <xdr:rowOff>80857</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65634</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15981</xdr:rowOff>
    </xdr:from>
    <xdr:to>
      <xdr:col>68</xdr:col>
      <xdr:colOff>152400</xdr:colOff>
      <xdr:row>37</xdr:row>
      <xdr:rowOff>28046</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35963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154728</xdr:rowOff>
    </xdr:from>
    <xdr:to>
      <xdr:col>68</xdr:col>
      <xdr:colOff>203200</xdr:colOff>
      <xdr:row>37</xdr:row>
      <xdr:rowOff>84878</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69655</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158750</xdr:rowOff>
    </xdr:from>
    <xdr:to>
      <xdr:col>64</xdr:col>
      <xdr:colOff>152400</xdr:colOff>
      <xdr:row>37</xdr:row>
      <xdr:rowOff>88900</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73677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641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108479</xdr:rowOff>
    </xdr:from>
    <xdr:to>
      <xdr:col>81</xdr:col>
      <xdr:colOff>95250</xdr:colOff>
      <xdr:row>37</xdr:row>
      <xdr:rowOff>38629</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28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125006</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125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112501</xdr:rowOff>
    </xdr:from>
    <xdr:to>
      <xdr:col>77</xdr:col>
      <xdr:colOff>95250</xdr:colOff>
      <xdr:row>37</xdr:row>
      <xdr:rowOff>42651</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28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52828</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053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118533</xdr:rowOff>
    </xdr:from>
    <xdr:to>
      <xdr:col>73</xdr:col>
      <xdr:colOff>44450</xdr:colOff>
      <xdr:row>37</xdr:row>
      <xdr:rowOff>48683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58860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0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136631</xdr:rowOff>
    </xdr:from>
    <xdr:to>
      <xdr:col>68</xdr:col>
      <xdr:colOff>203200</xdr:colOff>
      <xdr:row>37</xdr:row>
      <xdr:rowOff>66781</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30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76958</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077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148696</xdr:rowOff>
    </xdr:from>
    <xdr:to>
      <xdr:col>64</xdr:col>
      <xdr:colOff>152400</xdr:colOff>
      <xdr:row>37</xdr:row>
      <xdr:rowOff>78846</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32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89023</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大型投資事業の際に借入れた市債の償還が終了したことにより、近年、将来負担比率は減少傾向にある。</a:t>
          </a:r>
        </a:p>
        <a:p>
          <a:r>
            <a:rPr kumimoji="1" lang="ja-JP" altLang="en-US" sz="1300">
              <a:latin typeface="ＭＳ Ｐゴシック" panose="020B0600070205080204" pitchFamily="50" charset="-128"/>
              <a:ea typeface="ＭＳ Ｐゴシック" panose="020B0600070205080204" pitchFamily="50" charset="-128"/>
            </a:rPr>
            <a:t>令和２年度は前年度に比べ、１１．４ポイント低下した。要因としては、財政調整基金の取り崩し額が減少し、充当可能基金残高が増加したことやふるさと納税の増によるその他特定目的基金残高の増加が挙げられる。</a:t>
          </a:r>
        </a:p>
        <a:p>
          <a:r>
            <a:rPr kumimoji="1" lang="ja-JP" altLang="en-US" sz="1300">
              <a:latin typeface="ＭＳ Ｐゴシック" panose="020B0600070205080204" pitchFamily="50" charset="-128"/>
              <a:ea typeface="ＭＳ Ｐゴシック" panose="020B0600070205080204" pitchFamily="50" charset="-128"/>
            </a:rPr>
            <a:t>今後は、公共施設の老朽化に伴う大規模修繕や建替えにより、市債発行額の増加が見込まれるため、計画的で適正な施設管理による整備を行い、市債の発行額を平準化し、水準を適正に保っていきたい。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121497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93574</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69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121497</xdr:rowOff>
    </xdr:from>
    <xdr:to>
      <xdr:col>81</xdr:col>
      <xdr:colOff>133350</xdr:colOff>
      <xdr:row>21</xdr:row>
      <xdr:rowOff>121497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721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3746</xdr:rowOff>
    </xdr:from>
    <xdr:to>
      <xdr:col>81</xdr:col>
      <xdr:colOff>44450</xdr:colOff>
      <xdr:row>14</xdr:row>
      <xdr:rowOff>49593</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flipV="1">
          <a:off x="16179800" y="2404046"/>
          <a:ext cx="8382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57738</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458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85661</xdr:rowOff>
    </xdr:from>
    <xdr:to>
      <xdr:col>81</xdr:col>
      <xdr:colOff>95250</xdr:colOff>
      <xdr:row>15</xdr:row>
      <xdr:rowOff>15811</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48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49593</xdr:rowOff>
    </xdr:from>
    <xdr:to>
      <xdr:col>77</xdr:col>
      <xdr:colOff>44450</xdr:colOff>
      <xdr:row>14</xdr:row>
      <xdr:rowOff>126810</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flipV="1">
          <a:off x="15290800" y="2449893"/>
          <a:ext cx="889000" cy="7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116628</xdr:rowOff>
    </xdr:from>
    <xdr:to>
      <xdr:col>77</xdr:col>
      <xdr:colOff>95250</xdr:colOff>
      <xdr:row>15</xdr:row>
      <xdr:rowOff>46778</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51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31555</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603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126810</xdr:rowOff>
    </xdr:from>
    <xdr:to>
      <xdr:col>72</xdr:col>
      <xdr:colOff>203200</xdr:colOff>
      <xdr:row>15</xdr:row>
      <xdr:rowOff>59923</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2527110"/>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112205</xdr:rowOff>
    </xdr:from>
    <xdr:to>
      <xdr:col>73</xdr:col>
      <xdr:colOff>44450</xdr:colOff>
      <xdr:row>15</xdr:row>
      <xdr:rowOff>42355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51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27132</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598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56303</xdr:rowOff>
    </xdr:from>
    <xdr:to>
      <xdr:col>68</xdr:col>
      <xdr:colOff>152400</xdr:colOff>
      <xdr:row>15</xdr:row>
      <xdr:rowOff>59923</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a:off x="13512800" y="2628053"/>
          <a:ext cx="889000" cy="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133519</xdr:rowOff>
    </xdr:from>
    <xdr:to>
      <xdr:col>68</xdr:col>
      <xdr:colOff>203200</xdr:colOff>
      <xdr:row>15</xdr:row>
      <xdr:rowOff>63669</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53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73846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30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139150</xdr:rowOff>
    </xdr:from>
    <xdr:to>
      <xdr:col>64</xdr:col>
      <xdr:colOff>152400</xdr:colOff>
      <xdr:row>15</xdr:row>
      <xdr:rowOff>69300</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5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79477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308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124396</xdr:rowOff>
    </xdr:from>
    <xdr:to>
      <xdr:col>81</xdr:col>
      <xdr:colOff>95250</xdr:colOff>
      <xdr:row>14</xdr:row>
      <xdr:rowOff>54546</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2353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45673</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227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170243</xdr:rowOff>
    </xdr:from>
    <xdr:to>
      <xdr:col>77</xdr:col>
      <xdr:colOff>95250</xdr:colOff>
      <xdr:row>14</xdr:row>
      <xdr:rowOff>100393</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239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110570</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2167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76010</xdr:rowOff>
    </xdr:from>
    <xdr:to>
      <xdr:col>73</xdr:col>
      <xdr:colOff>44450</xdr:colOff>
      <xdr:row>15</xdr:row>
      <xdr:rowOff>6160</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247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16337</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2245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9123</xdr:rowOff>
    </xdr:from>
    <xdr:to>
      <xdr:col>68</xdr:col>
      <xdr:colOff>203200</xdr:colOff>
      <xdr:row>15</xdr:row>
      <xdr:rowOff>110723</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258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95500</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2667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5503</xdr:rowOff>
    </xdr:from>
    <xdr:to>
      <xdr:col>64</xdr:col>
      <xdr:colOff>152400</xdr:colOff>
      <xdr:row>15</xdr:row>
      <xdr:rowOff>107103</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257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91880</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2663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山形県寒河江市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40,719
40,356
139.03
31,909,692
30,923,633
778,890
10,457,099
16,142,675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２．１ポイント低い水準となっている。要因としては、ごみ処理業務や消防業務を一部事務組合で行っていることと、行政改革アクションプラン等による人員の適正化により、職員数が類似団体と比べ少ないことが挙げられる。</a:t>
          </a:r>
        </a:p>
        <a:p>
          <a:r>
            <a:rPr kumimoji="1" lang="ja-JP" altLang="en-US" sz="1300">
              <a:latin typeface="ＭＳ Ｐゴシック" panose="020B0600070205080204" pitchFamily="50" charset="-128"/>
              <a:ea typeface="ＭＳ Ｐゴシック" panose="020B0600070205080204" pitchFamily="50" charset="-128"/>
            </a:rPr>
            <a:t>また、令和元年度に比べ１．８ポイント上昇した要因としては、会計年度任用職員制度の導入による一般財源の増が挙げられる。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39370</xdr:rowOff>
    </xdr:from>
    <xdr:to>
      <xdr:col>24</xdr:col>
      <xdr:colOff>25400</xdr:colOff>
      <xdr:row>41</xdr:row>
      <xdr:rowOff>146050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9722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118127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146050</xdr:rowOff>
    </xdr:from>
    <xdr:to>
      <xdr:col>24</xdr:col>
      <xdr:colOff>114300</xdr:colOff>
      <xdr:row>41</xdr:row>
      <xdr:rowOff>146050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125747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39370</xdr:rowOff>
    </xdr:from>
    <xdr:to>
      <xdr:col>24</xdr:col>
      <xdr:colOff>114300</xdr:colOff>
      <xdr:row>33</xdr:row>
      <xdr:rowOff>39370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168910</xdr:rowOff>
    </xdr:from>
    <xdr:to>
      <xdr:col>24</xdr:col>
      <xdr:colOff>25400</xdr:colOff>
      <xdr:row>36</xdr:row>
      <xdr:rowOff>134620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6966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44467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8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107950</xdr:rowOff>
    </xdr:from>
    <xdr:to>
      <xdr:col>19</xdr:col>
      <xdr:colOff>187325</xdr:colOff>
      <xdr:row>35</xdr:row>
      <xdr:rowOff>168910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1087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52087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9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107950</xdr:rowOff>
    </xdr:from>
    <xdr:to>
      <xdr:col>15</xdr:col>
      <xdr:colOff>98425</xdr:colOff>
      <xdr:row>35</xdr:row>
      <xdr:rowOff>115570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08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144780</xdr:rowOff>
    </xdr:from>
    <xdr:to>
      <xdr:col>15</xdr:col>
      <xdr:colOff>149225</xdr:colOff>
      <xdr:row>37</xdr:row>
      <xdr:rowOff>74930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59707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107950</xdr:rowOff>
    </xdr:from>
    <xdr:to>
      <xdr:col>11</xdr:col>
      <xdr:colOff>9525</xdr:colOff>
      <xdr:row>35</xdr:row>
      <xdr:rowOff>115570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08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100347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118110</xdr:rowOff>
    </xdr:from>
    <xdr:to>
      <xdr:col>20</xdr:col>
      <xdr:colOff>38100</xdr:colOff>
      <xdr:row>36</xdr:row>
      <xdr:rowOff>48260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58437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57150</xdr:rowOff>
    </xdr:from>
    <xdr:to>
      <xdr:col>15</xdr:col>
      <xdr:colOff>149225</xdr:colOff>
      <xdr:row>35</xdr:row>
      <xdr:rowOff>158750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168927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64770</xdr:rowOff>
    </xdr:from>
    <xdr:to>
      <xdr:col>11</xdr:col>
      <xdr:colOff>60325</xdr:colOff>
      <xdr:row>35</xdr:row>
      <xdr:rowOff>166370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57150</xdr:rowOff>
    </xdr:from>
    <xdr:to>
      <xdr:col>6</xdr:col>
      <xdr:colOff>171450</xdr:colOff>
      <xdr:row>35</xdr:row>
      <xdr:rowOff>158750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168927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類似団体と比較すると、物件費に係る経常収支比率が低くなっている。この要因としては人件費と同様にごみ処理業務や消防業務を一部事務組合で行っていることにある。</a:t>
          </a:r>
        </a:p>
        <a:p>
          <a:r>
            <a:rPr kumimoji="1" lang="ja-JP" altLang="en-US" sz="1200">
              <a:latin typeface="ＭＳ Ｐゴシック" panose="020B0600070205080204" pitchFamily="50" charset="-128"/>
              <a:ea typeface="ＭＳ Ｐゴシック" panose="020B0600070205080204" pitchFamily="50" charset="-128"/>
            </a:rPr>
            <a:t>令和２年度は前年度に比べ０．５ポイント増となっているが、保育所運営に関する物件費へのまちづくり基金充当額が減少したこと等が要因として挙げられる。</a:t>
          </a:r>
        </a:p>
        <a:p>
          <a:r>
            <a:rPr kumimoji="1" lang="ja-JP" altLang="en-US" sz="1200">
              <a:latin typeface="ＭＳ Ｐゴシック" panose="020B0600070205080204" pitchFamily="50" charset="-128"/>
              <a:ea typeface="ＭＳ Ｐゴシック" panose="020B0600070205080204" pitchFamily="50" charset="-128"/>
            </a:rPr>
            <a:t>今後も事業費の増加を抑制するため、事務事業の見直し等による適正化に努めたい。</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146050</xdr:rowOff>
    </xdr:from>
    <xdr:to>
      <xdr:col>82</xdr:col>
      <xdr:colOff>107950</xdr:colOff>
      <xdr:row>22</xdr:row>
      <xdr:rowOff>12700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749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60977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146050</xdr:rowOff>
    </xdr:from>
    <xdr:to>
      <xdr:col>82</xdr:col>
      <xdr:colOff>196850</xdr:colOff>
      <xdr:row>13</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57150</xdr:rowOff>
    </xdr:from>
    <xdr:to>
      <xdr:col>82</xdr:col>
      <xdr:colOff>107950</xdr:colOff>
      <xdr:row>17</xdr:row>
      <xdr:rowOff>120650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9718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92727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3007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120650</xdr:rowOff>
    </xdr:from>
    <xdr:to>
      <xdr:col>82</xdr:col>
      <xdr:colOff>158750</xdr:colOff>
      <xdr:row>18</xdr:row>
      <xdr:rowOff>50800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114300</xdr:rowOff>
    </xdr:from>
    <xdr:to>
      <xdr:col>78</xdr:col>
      <xdr:colOff>69850</xdr:colOff>
      <xdr:row>17</xdr:row>
      <xdr:rowOff>57150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857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88900</xdr:rowOff>
    </xdr:from>
    <xdr:to>
      <xdr:col>78</xdr:col>
      <xdr:colOff>120650</xdr:colOff>
      <xdr:row>19</xdr:row>
      <xdr:rowOff>19050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3827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26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158750</xdr:rowOff>
    </xdr:from>
    <xdr:to>
      <xdr:col>73</xdr:col>
      <xdr:colOff>180975</xdr:colOff>
      <xdr:row>16</xdr:row>
      <xdr:rowOff>114300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7305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50800</xdr:rowOff>
    </xdr:from>
    <xdr:to>
      <xdr:col>74</xdr:col>
      <xdr:colOff>31750</xdr:colOff>
      <xdr:row>18</xdr:row>
      <xdr:rowOff>152400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137177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158750</xdr:rowOff>
    </xdr:from>
    <xdr:to>
      <xdr:col>69</xdr:col>
      <xdr:colOff>92075</xdr:colOff>
      <xdr:row>17</xdr:row>
      <xdr:rowOff>6350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flipV="1">
          <a:off x="13004800" y="27305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25400</xdr:rowOff>
    </xdr:from>
    <xdr:to>
      <xdr:col>69</xdr:col>
      <xdr:colOff>142875</xdr:colOff>
      <xdr:row>18</xdr:row>
      <xdr:rowOff>127000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111777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146050</xdr:rowOff>
    </xdr:from>
    <xdr:to>
      <xdr:col>65</xdr:col>
      <xdr:colOff>53975</xdr:colOff>
      <xdr:row>18</xdr:row>
      <xdr:rowOff>76200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60977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69850</xdr:rowOff>
    </xdr:from>
    <xdr:to>
      <xdr:col>82</xdr:col>
      <xdr:colOff>158750</xdr:colOff>
      <xdr:row>18</xdr:row>
      <xdr:rowOff>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9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86377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6350</xdr:rowOff>
    </xdr:from>
    <xdr:to>
      <xdr:col>78</xdr:col>
      <xdr:colOff>120650</xdr:colOff>
      <xdr:row>17</xdr:row>
      <xdr:rowOff>107950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118127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689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63500</xdr:rowOff>
    </xdr:from>
    <xdr:to>
      <xdr:col>74</xdr:col>
      <xdr:colOff>31750</xdr:colOff>
      <xdr:row>16</xdr:row>
      <xdr:rowOff>165100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80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3827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107950</xdr:rowOff>
    </xdr:from>
    <xdr:to>
      <xdr:col>69</xdr:col>
      <xdr:colOff>142875</xdr:colOff>
      <xdr:row>16</xdr:row>
      <xdr:rowOff>38100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67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48277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127000</xdr:rowOff>
    </xdr:from>
    <xdr:to>
      <xdr:col>65</xdr:col>
      <xdr:colOff>53975</xdr:colOff>
      <xdr:row>17</xdr:row>
      <xdr:rowOff>57150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87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67327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類似団体と比較して２．９ポイント低い水準となっている。要因としては、子育て支援関係経費にまちづくり基金を充当したことが挙げられる。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今後とも事務事業の見直し等に努め、効率的な財政運営により適正な水準を保つよう努める。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62</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567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139700</xdr:rowOff>
    </xdr:from>
    <xdr:to>
      <xdr:col>24</xdr:col>
      <xdr:colOff>25400</xdr:colOff>
      <xdr:row>58</xdr:row>
      <xdr:rowOff>63500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398000"/>
          <a:ext cx="838200" cy="60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63500</xdr:rowOff>
    </xdr:from>
    <xdr:to>
      <xdr:col>19</xdr:col>
      <xdr:colOff>187325</xdr:colOff>
      <xdr:row>58</xdr:row>
      <xdr:rowOff>88900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10007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82550</xdr:rowOff>
    </xdr:from>
    <xdr:to>
      <xdr:col>20</xdr:col>
      <xdr:colOff>38100</xdr:colOff>
      <xdr:row>58</xdr:row>
      <xdr:rowOff>12700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22877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62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146050</xdr:rowOff>
    </xdr:from>
    <xdr:to>
      <xdr:col>15</xdr:col>
      <xdr:colOff>98425</xdr:colOff>
      <xdr:row>58</xdr:row>
      <xdr:rowOff>88900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2209800" y="9918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31750</xdr:rowOff>
    </xdr:from>
    <xdr:to>
      <xdr:col>15</xdr:col>
      <xdr:colOff>149225</xdr:colOff>
      <xdr:row>57</xdr:row>
      <xdr:rowOff>133350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19050</xdr:rowOff>
    </xdr:from>
    <xdr:to>
      <xdr:col>11</xdr:col>
      <xdr:colOff>9525</xdr:colOff>
      <xdr:row>57</xdr:row>
      <xdr:rowOff>146050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7917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165100</xdr:rowOff>
    </xdr:from>
    <xdr:to>
      <xdr:col>11</xdr:col>
      <xdr:colOff>60325</xdr:colOff>
      <xdr:row>57</xdr:row>
      <xdr:rowOff>95250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127000</xdr:rowOff>
    </xdr:from>
    <xdr:to>
      <xdr:col>6</xdr:col>
      <xdr:colOff>171450</xdr:colOff>
      <xdr:row>57</xdr:row>
      <xdr:rowOff>57150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88900</xdr:rowOff>
    </xdr:from>
    <xdr:to>
      <xdr:col>24</xdr:col>
      <xdr:colOff>76200</xdr:colOff>
      <xdr:row>55</xdr:row>
      <xdr:rowOff>19050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105427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12700</xdr:rowOff>
    </xdr:from>
    <xdr:to>
      <xdr:col>20</xdr:col>
      <xdr:colOff>38100</xdr:colOff>
      <xdr:row>58</xdr:row>
      <xdr:rowOff>114300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99077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04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38100</xdr:rowOff>
    </xdr:from>
    <xdr:to>
      <xdr:col>15</xdr:col>
      <xdr:colOff>149225</xdr:colOff>
      <xdr:row>58</xdr:row>
      <xdr:rowOff>139700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124477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95250</xdr:rowOff>
    </xdr:from>
    <xdr:to>
      <xdr:col>11</xdr:col>
      <xdr:colOff>60325</xdr:colOff>
      <xdr:row>58</xdr:row>
      <xdr:rowOff>25400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10177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139700</xdr:rowOff>
    </xdr:from>
    <xdr:to>
      <xdr:col>6</xdr:col>
      <xdr:colOff>171450</xdr:colOff>
      <xdr:row>57</xdr:row>
      <xdr:rowOff>69850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54627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令和２年度は前年度に比べ２．８ポイント減少した。主な要因としては、下水道事業が公営企業法の全部適用に移行したことに伴い、下水道事業会計への繰出金が皆減したことが挙げられる。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依然として、類似団体平均よりも高い水準にあるため、特別会計においての事務事業の見直し等に努め、比率の適正化を図っていく。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138430</xdr:rowOff>
    </xdr:from>
    <xdr:to>
      <xdr:col>82</xdr:col>
      <xdr:colOff>107950</xdr:colOff>
      <xdr:row>61</xdr:row>
      <xdr:rowOff>153670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252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125747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58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153670</xdr:rowOff>
    </xdr:from>
    <xdr:to>
      <xdr:col>82</xdr:col>
      <xdr:colOff>196850</xdr:colOff>
      <xdr:row>61</xdr:row>
      <xdr:rowOff>153670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1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53357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138430</xdr:rowOff>
    </xdr:from>
    <xdr:to>
      <xdr:col>82</xdr:col>
      <xdr:colOff>196850</xdr:colOff>
      <xdr:row>53</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16510</xdr:rowOff>
    </xdr:from>
    <xdr:to>
      <xdr:col>82</xdr:col>
      <xdr:colOff>107950</xdr:colOff>
      <xdr:row>58</xdr:row>
      <xdr:rowOff>58420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789160"/>
          <a:ext cx="8382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69867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499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58420</xdr:rowOff>
    </xdr:from>
    <xdr:to>
      <xdr:col>78</xdr:col>
      <xdr:colOff>69850</xdr:colOff>
      <xdr:row>58</xdr:row>
      <xdr:rowOff>73660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100025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11430</xdr:rowOff>
    </xdr:from>
    <xdr:to>
      <xdr:col>78</xdr:col>
      <xdr:colOff>120650</xdr:colOff>
      <xdr:row>57</xdr:row>
      <xdr:rowOff>113030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123207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55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73660</xdr:rowOff>
    </xdr:from>
    <xdr:to>
      <xdr:col>73</xdr:col>
      <xdr:colOff>180975</xdr:colOff>
      <xdr:row>58</xdr:row>
      <xdr:rowOff>111760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100177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161307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88900</xdr:rowOff>
    </xdr:from>
    <xdr:to>
      <xdr:col>69</xdr:col>
      <xdr:colOff>92075</xdr:colOff>
      <xdr:row>58</xdr:row>
      <xdr:rowOff>111760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10033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57150</xdr:rowOff>
    </xdr:from>
    <xdr:to>
      <xdr:col>69</xdr:col>
      <xdr:colOff>142875</xdr:colOff>
      <xdr:row>57</xdr:row>
      <xdr:rowOff>158750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168927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59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41910</xdr:rowOff>
    </xdr:from>
    <xdr:to>
      <xdr:col>65</xdr:col>
      <xdr:colOff>53975</xdr:colOff>
      <xdr:row>57</xdr:row>
      <xdr:rowOff>143510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153687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137160</xdr:rowOff>
    </xdr:from>
    <xdr:to>
      <xdr:col>82</xdr:col>
      <xdr:colOff>158750</xdr:colOff>
      <xdr:row>57</xdr:row>
      <xdr:rowOff>67310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109237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710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xdr:rowOff>
    </xdr:from>
    <xdr:to>
      <xdr:col>78</xdr:col>
      <xdr:colOff>120650</xdr:colOff>
      <xdr:row>58</xdr:row>
      <xdr:rowOff>109220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93997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03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22860</xdr:rowOff>
    </xdr:from>
    <xdr:to>
      <xdr:col>74</xdr:col>
      <xdr:colOff>31750</xdr:colOff>
      <xdr:row>58</xdr:row>
      <xdr:rowOff>124460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109237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60960</xdr:rowOff>
    </xdr:from>
    <xdr:to>
      <xdr:col>69</xdr:col>
      <xdr:colOff>142875</xdr:colOff>
      <xdr:row>58</xdr:row>
      <xdr:rowOff>162560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147337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98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124477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令和２年度は前年度と同様に類似団体の平均値を上回り、前年度より５．５ポイント増加した。</a:t>
          </a:r>
        </a:p>
        <a:p>
          <a:r>
            <a:rPr kumimoji="1" lang="ja-JP" altLang="en-US" sz="1300">
              <a:latin typeface="ＭＳ Ｐゴシック" panose="020B0600070205080204" pitchFamily="50" charset="-128"/>
              <a:ea typeface="ＭＳ Ｐゴシック" panose="020B0600070205080204" pitchFamily="50" charset="-128"/>
            </a:rPr>
            <a:t>要因としては、下水道事業が公営企業法の全部適用法に移行したことに伴い、下水道事業会計への負担金等が増加したことが挙げられる。</a:t>
          </a:r>
        </a:p>
        <a:p>
          <a:r>
            <a:rPr kumimoji="1" lang="ja-JP" altLang="en-US" sz="1300">
              <a:latin typeface="ＭＳ Ｐゴシック" panose="020B0600070205080204" pitchFamily="50" charset="-128"/>
              <a:ea typeface="ＭＳ Ｐゴシック" panose="020B0600070205080204" pitchFamily="50" charset="-128"/>
            </a:rPr>
            <a:t>今後は令和２年度の水準で推移していくことが見込まれ、事務事業の見直し等に努め、適正な水準を保っていきたい。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41</xdr:row>
      <xdr:rowOff>42418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51144"/>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19558</xdr:rowOff>
    </xdr:from>
    <xdr:to>
      <xdr:col>82</xdr:col>
      <xdr:colOff>107950</xdr:colOff>
      <xdr:row>38</xdr:row>
      <xdr:rowOff>99568</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363208"/>
          <a:ext cx="838200" cy="25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129303</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168148</xdr:rowOff>
    </xdr:from>
    <xdr:to>
      <xdr:col>78</xdr:col>
      <xdr:colOff>69850</xdr:colOff>
      <xdr:row>37</xdr:row>
      <xdr:rowOff>19558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3403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117856</xdr:rowOff>
    </xdr:from>
    <xdr:to>
      <xdr:col>73</xdr:col>
      <xdr:colOff>180975</xdr:colOff>
      <xdr:row>36</xdr:row>
      <xdr:rowOff>168148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893800" y="62900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21336</xdr:rowOff>
    </xdr:from>
    <xdr:to>
      <xdr:col>74</xdr:col>
      <xdr:colOff>31750</xdr:colOff>
      <xdr:row>36</xdr:row>
      <xdr:rowOff>122936</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133113</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72136</xdr:rowOff>
    </xdr:from>
    <xdr:to>
      <xdr:col>69</xdr:col>
      <xdr:colOff>92075</xdr:colOff>
      <xdr:row>36</xdr:row>
      <xdr:rowOff>117856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24433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3048</xdr:rowOff>
    </xdr:from>
    <xdr:to>
      <xdr:col>69</xdr:col>
      <xdr:colOff>142875</xdr:colOff>
      <xdr:row>36</xdr:row>
      <xdr:rowOff>104648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160782</xdr:rowOff>
    </xdr:from>
    <xdr:to>
      <xdr:col>65</xdr:col>
      <xdr:colOff>53975</xdr:colOff>
      <xdr:row>36</xdr:row>
      <xdr:rowOff>90932</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101109</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48768</xdr:rowOff>
    </xdr:from>
    <xdr:to>
      <xdr:col>82</xdr:col>
      <xdr:colOff>158750</xdr:colOff>
      <xdr:row>38</xdr:row>
      <xdr:rowOff>150368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20845</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140208</xdr:rowOff>
    </xdr:from>
    <xdr:to>
      <xdr:col>78</xdr:col>
      <xdr:colOff>120650</xdr:colOff>
      <xdr:row>37</xdr:row>
      <xdr:rowOff>70358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117348</xdr:rowOff>
    </xdr:from>
    <xdr:to>
      <xdr:col>74</xdr:col>
      <xdr:colOff>31750</xdr:colOff>
      <xdr:row>37</xdr:row>
      <xdr:rowOff>47498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67056</xdr:rowOff>
    </xdr:from>
    <xdr:to>
      <xdr:col>69</xdr:col>
      <xdr:colOff>142875</xdr:colOff>
      <xdr:row>36</xdr:row>
      <xdr:rowOff>168656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153433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公債費については、大型投資事業の償還終了や市債の発行抑制に努めたこと等により、平成２８年度より類似団体の平均値を下回っている。</a:t>
          </a:r>
        </a:p>
        <a:p>
          <a:r>
            <a:rPr kumimoji="1" lang="ja-JP" altLang="en-US" sz="1300">
              <a:latin typeface="ＭＳ Ｐゴシック" panose="020B0600070205080204" pitchFamily="50" charset="-128"/>
              <a:ea typeface="ＭＳ Ｐゴシック" panose="020B0600070205080204" pitchFamily="50" charset="-128"/>
            </a:rPr>
            <a:t>今後は、公共施設の老朽化に伴う大規模修繕や建替えにより、市債発行額の増加が見込まれるため、計画的で適正な施設管理による整備を行い、市債の発行額を平準化し、水準を適正に保つよう努める。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33655</xdr:rowOff>
    </xdr:from>
    <xdr:to>
      <xdr:col>24</xdr:col>
      <xdr:colOff>25400</xdr:colOff>
      <xdr:row>80</xdr:row>
      <xdr:rowOff>58420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20955"/>
          <a:ext cx="0" cy="1053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120032</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46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33655</xdr:rowOff>
    </xdr:from>
    <xdr:to>
      <xdr:col>24</xdr:col>
      <xdr:colOff>114300</xdr:colOff>
      <xdr:row>74</xdr:row>
      <xdr:rowOff>33655</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2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113665</xdr:rowOff>
    </xdr:from>
    <xdr:to>
      <xdr:col>24</xdr:col>
      <xdr:colOff>25400</xdr:colOff>
      <xdr:row>74</xdr:row>
      <xdr:rowOff>125095</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280096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107332</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2794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135255</xdr:rowOff>
    </xdr:from>
    <xdr:to>
      <xdr:col>24</xdr:col>
      <xdr:colOff>76200</xdr:colOff>
      <xdr:row>75</xdr:row>
      <xdr:rowOff>65405</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125095</xdr:rowOff>
    </xdr:from>
    <xdr:to>
      <xdr:col>19</xdr:col>
      <xdr:colOff>187325</xdr:colOff>
      <xdr:row>74</xdr:row>
      <xdr:rowOff>138430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281239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137160</xdr:rowOff>
    </xdr:from>
    <xdr:to>
      <xdr:col>20</xdr:col>
      <xdr:colOff>38100</xdr:colOff>
      <xdr:row>75</xdr:row>
      <xdr:rowOff>67310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52087</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2910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138430</xdr:rowOff>
    </xdr:from>
    <xdr:to>
      <xdr:col>15</xdr:col>
      <xdr:colOff>98425</xdr:colOff>
      <xdr:row>74</xdr:row>
      <xdr:rowOff>155575</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282573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137160</xdr:rowOff>
    </xdr:from>
    <xdr:to>
      <xdr:col>15</xdr:col>
      <xdr:colOff>149225</xdr:colOff>
      <xdr:row>75</xdr:row>
      <xdr:rowOff>67310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52087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291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155575</xdr:rowOff>
    </xdr:from>
    <xdr:to>
      <xdr:col>11</xdr:col>
      <xdr:colOff>9525</xdr:colOff>
      <xdr:row>75</xdr:row>
      <xdr:rowOff>6985</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284287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140970</xdr:rowOff>
    </xdr:from>
    <xdr:to>
      <xdr:col>11</xdr:col>
      <xdr:colOff>60325</xdr:colOff>
      <xdr:row>75</xdr:row>
      <xdr:rowOff>71120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55897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2914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142875</xdr:rowOff>
    </xdr:from>
    <xdr:to>
      <xdr:col>6</xdr:col>
      <xdr:colOff>171450</xdr:colOff>
      <xdr:row>75</xdr:row>
      <xdr:rowOff>73025</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57802</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2916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62865</xdr:rowOff>
    </xdr:from>
    <xdr:to>
      <xdr:col>24</xdr:col>
      <xdr:colOff>76200</xdr:colOff>
      <xdr:row>74</xdr:row>
      <xdr:rowOff>164465</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275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142892</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658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74295</xdr:rowOff>
    </xdr:from>
    <xdr:to>
      <xdr:col>20</xdr:col>
      <xdr:colOff>38100</xdr:colOff>
      <xdr:row>75</xdr:row>
      <xdr:rowOff>4445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276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14622</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530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87630</xdr:rowOff>
    </xdr:from>
    <xdr:to>
      <xdr:col>15</xdr:col>
      <xdr:colOff>149225</xdr:colOff>
      <xdr:row>75</xdr:row>
      <xdr:rowOff>17780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27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27957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54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104775</xdr:rowOff>
    </xdr:from>
    <xdr:to>
      <xdr:col>11</xdr:col>
      <xdr:colOff>60325</xdr:colOff>
      <xdr:row>75</xdr:row>
      <xdr:rowOff>34925</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27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45102</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56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127635</xdr:rowOff>
    </xdr:from>
    <xdr:to>
      <xdr:col>6</xdr:col>
      <xdr:colOff>171450</xdr:colOff>
      <xdr:row>75</xdr:row>
      <xdr:rowOff>57785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281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67962</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58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は前年度より０．２ポイント増加し、類似団体平均を１．８ポイント上回る水準となった。特に各公営企業会計への負担金等については、各企業での事業の見直しや維持管理費等の圧縮等を図ってはいるものの、施設や機械設備等の老朽化への対応等により今後増加していく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今後とも、各公営企業との連携を密にし、効率的かつ効果的な事業実施に努め、適正な水準を保つよう努める。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154432</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517120"/>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126509</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154432</xdr:rowOff>
    </xdr:from>
    <xdr:to>
      <xdr:col>82</xdr:col>
      <xdr:colOff>196850</xdr:colOff>
      <xdr:row>80</xdr:row>
      <xdr:rowOff>154432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69850</xdr:rowOff>
    </xdr:from>
    <xdr:to>
      <xdr:col>82</xdr:col>
      <xdr:colOff>107950</xdr:colOff>
      <xdr:row>77</xdr:row>
      <xdr:rowOff>78994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2715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133875</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299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117348</xdr:rowOff>
    </xdr:from>
    <xdr:to>
      <xdr:col>82</xdr:col>
      <xdr:colOff>158750</xdr:colOff>
      <xdr:row>77</xdr:row>
      <xdr:rowOff>47498</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159004</xdr:rowOff>
    </xdr:from>
    <xdr:to>
      <xdr:col>78</xdr:col>
      <xdr:colOff>69850</xdr:colOff>
      <xdr:row>77</xdr:row>
      <xdr:rowOff>69850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18920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49276</xdr:rowOff>
    </xdr:from>
    <xdr:to>
      <xdr:col>73</xdr:col>
      <xdr:colOff>180975</xdr:colOff>
      <xdr:row>76</xdr:row>
      <xdr:rowOff>159004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079476"/>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135637</xdr:rowOff>
    </xdr:from>
    <xdr:to>
      <xdr:col>74</xdr:col>
      <xdr:colOff>31750</xdr:colOff>
      <xdr:row>77</xdr:row>
      <xdr:rowOff>65787</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50564</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8128</xdr:rowOff>
    </xdr:from>
    <xdr:to>
      <xdr:col>69</xdr:col>
      <xdr:colOff>92075</xdr:colOff>
      <xdr:row>76</xdr:row>
      <xdr:rowOff>49276</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0383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89915</xdr:rowOff>
    </xdr:from>
    <xdr:to>
      <xdr:col>69</xdr:col>
      <xdr:colOff>142875</xdr:colOff>
      <xdr:row>77</xdr:row>
      <xdr:rowOff>20065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4842</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28194</xdr:rowOff>
    </xdr:from>
    <xdr:to>
      <xdr:col>82</xdr:col>
      <xdr:colOff>158750</xdr:colOff>
      <xdr:row>77</xdr:row>
      <xdr:rowOff>129794</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271</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19050</xdr:rowOff>
    </xdr:from>
    <xdr:to>
      <xdr:col>78</xdr:col>
      <xdr:colOff>120650</xdr:colOff>
      <xdr:row>77</xdr:row>
      <xdr:rowOff>120650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105427</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108204</xdr:rowOff>
    </xdr:from>
    <xdr:to>
      <xdr:col>74</xdr:col>
      <xdr:colOff>31750</xdr:colOff>
      <xdr:row>77</xdr:row>
      <xdr:rowOff>38354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48531</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169926</xdr:rowOff>
    </xdr:from>
    <xdr:to>
      <xdr:col>69</xdr:col>
      <xdr:colOff>142875</xdr:colOff>
      <xdr:row>76</xdr:row>
      <xdr:rowOff>100076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110253</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128778</xdr:rowOff>
    </xdr:from>
    <xdr:to>
      <xdr:col>65</xdr:col>
      <xdr:colOff>53975</xdr:colOff>
      <xdr:row>76</xdr:row>
      <xdr:rowOff>58928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69105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山形県寒河江市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80050</xdr:rowOff>
    </xdr:from>
    <xdr:to>
      <xdr:col>29</xdr:col>
      <xdr:colOff>127000</xdr:colOff>
      <xdr:row>20</xdr:row>
      <xdr:rowOff>97108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075"/>
          <a:ext cx="0" cy="13886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69185</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54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97108</xdr:rowOff>
    </xdr:from>
    <xdr:to>
      <xdr:col>30</xdr:col>
      <xdr:colOff>25400</xdr:colOff>
      <xdr:row>20</xdr:row>
      <xdr:rowOff>97108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737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166427</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80050</xdr:rowOff>
    </xdr:from>
    <xdr:to>
      <xdr:col>30</xdr:col>
      <xdr:colOff>25400</xdr:colOff>
      <xdr:row>12</xdr:row>
      <xdr:rowOff>80050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0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88508</xdr:rowOff>
    </xdr:from>
    <xdr:to>
      <xdr:col>29</xdr:col>
      <xdr:colOff>127000</xdr:colOff>
      <xdr:row>19</xdr:row>
      <xdr:rowOff>145059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393683"/>
          <a:ext cx="647700" cy="565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66460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857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49933</xdr:rowOff>
    </xdr:from>
    <xdr:to>
      <xdr:col>29</xdr:col>
      <xdr:colOff>177800</xdr:colOff>
      <xdr:row>17</xdr:row>
      <xdr:rowOff>151533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145059</xdr:rowOff>
    </xdr:from>
    <xdr:to>
      <xdr:col>26</xdr:col>
      <xdr:colOff>50800</xdr:colOff>
      <xdr:row>19</xdr:row>
      <xdr:rowOff>164131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450234"/>
          <a:ext cx="698500" cy="190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82220</xdr:rowOff>
    </xdr:from>
    <xdr:to>
      <xdr:col>26</xdr:col>
      <xdr:colOff>101600</xdr:colOff>
      <xdr:row>18</xdr:row>
      <xdr:rowOff>12370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22547</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13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164131</xdr:rowOff>
    </xdr:from>
    <xdr:to>
      <xdr:col>22</xdr:col>
      <xdr:colOff>114300</xdr:colOff>
      <xdr:row>19</xdr:row>
      <xdr:rowOff>164534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3469306"/>
          <a:ext cx="698500" cy="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99724</xdr:rowOff>
    </xdr:from>
    <xdr:to>
      <xdr:col>22</xdr:col>
      <xdr:colOff>165100</xdr:colOff>
      <xdr:row>18</xdr:row>
      <xdr:rowOff>29874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40051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83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164534</xdr:rowOff>
    </xdr:from>
    <xdr:to>
      <xdr:col>18</xdr:col>
      <xdr:colOff>177800</xdr:colOff>
      <xdr:row>19</xdr:row>
      <xdr:rowOff>167538</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469709"/>
          <a:ext cx="698500" cy="3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111785</xdr:rowOff>
    </xdr:from>
    <xdr:to>
      <xdr:col>19</xdr:col>
      <xdr:colOff>38100</xdr:colOff>
      <xdr:row>18</xdr:row>
      <xdr:rowOff>41935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740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52112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8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134166</xdr:rowOff>
    </xdr:from>
    <xdr:to>
      <xdr:col>15</xdr:col>
      <xdr:colOff>101600</xdr:colOff>
      <xdr:row>18</xdr:row>
      <xdr:rowOff>64316</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964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74493</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865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37708</xdr:rowOff>
    </xdr:from>
    <xdr:to>
      <xdr:col>29</xdr:col>
      <xdr:colOff>177800</xdr:colOff>
      <xdr:row>19</xdr:row>
      <xdr:rowOff>139308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342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9785</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314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94259</xdr:rowOff>
    </xdr:from>
    <xdr:to>
      <xdr:col>26</xdr:col>
      <xdr:colOff>101600</xdr:colOff>
      <xdr:row>20</xdr:row>
      <xdr:rowOff>24409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399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9186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485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113331</xdr:rowOff>
    </xdr:from>
    <xdr:to>
      <xdr:col>22</xdr:col>
      <xdr:colOff>165100</xdr:colOff>
      <xdr:row>20</xdr:row>
      <xdr:rowOff>43481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4185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28258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504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113734</xdr:rowOff>
    </xdr:from>
    <xdr:to>
      <xdr:col>19</xdr:col>
      <xdr:colOff>38100</xdr:colOff>
      <xdr:row>20</xdr:row>
      <xdr:rowOff>43884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418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28661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505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116738</xdr:rowOff>
    </xdr:from>
    <xdr:to>
      <xdr:col>15</xdr:col>
      <xdr:colOff>101600</xdr:colOff>
      <xdr:row>20</xdr:row>
      <xdr:rowOff>46888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421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31665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50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212820</xdr:rowOff>
    </xdr:from>
    <xdr:to>
      <xdr:col>29</xdr:col>
      <xdr:colOff>127000</xdr:colOff>
      <xdr:row>38</xdr:row>
      <xdr:rowOff>156588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137370"/>
          <a:ext cx="0" cy="14868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128665</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96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156588</xdr:rowOff>
    </xdr:from>
    <xdr:to>
      <xdr:col>30</xdr:col>
      <xdr:colOff>25400</xdr:colOff>
      <xdr:row>38</xdr:row>
      <xdr:rowOff>156588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241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127747</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88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212820</xdr:rowOff>
    </xdr:from>
    <xdr:to>
      <xdr:col>30</xdr:col>
      <xdr:colOff>25400</xdr:colOff>
      <xdr:row>33</xdr:row>
      <xdr:rowOff>212820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1373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38</xdr:row>
      <xdr:rowOff>23775</xdr:rowOff>
    </xdr:from>
    <xdr:to>
      <xdr:col>29</xdr:col>
      <xdr:colOff>127000</xdr:colOff>
      <xdr:row>38</xdr:row>
      <xdr:rowOff>28382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491375"/>
          <a:ext cx="647700" cy="46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130587</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255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285510</xdr:rowOff>
    </xdr:from>
    <xdr:to>
      <xdr:col>29</xdr:col>
      <xdr:colOff>177800</xdr:colOff>
      <xdr:row>38</xdr:row>
      <xdr:rowOff>44210</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410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38</xdr:row>
      <xdr:rowOff>28382</xdr:rowOff>
    </xdr:from>
    <xdr:to>
      <xdr:col>26</xdr:col>
      <xdr:colOff>50800</xdr:colOff>
      <xdr:row>38</xdr:row>
      <xdr:rowOff>30527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495982"/>
          <a:ext cx="698500" cy="21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282931</xdr:rowOff>
    </xdr:from>
    <xdr:to>
      <xdr:col>26</xdr:col>
      <xdr:colOff>101600</xdr:colOff>
      <xdr:row>38</xdr:row>
      <xdr:rowOff>41631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76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51808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176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38</xdr:row>
      <xdr:rowOff>24896</xdr:rowOff>
    </xdr:from>
    <xdr:to>
      <xdr:col>22</xdr:col>
      <xdr:colOff>114300</xdr:colOff>
      <xdr:row>38</xdr:row>
      <xdr:rowOff>30527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492496"/>
          <a:ext cx="698500" cy="5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282851</xdr:rowOff>
    </xdr:from>
    <xdr:to>
      <xdr:col>22</xdr:col>
      <xdr:colOff>165100</xdr:colOff>
      <xdr:row>38</xdr:row>
      <xdr:rowOff>41551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51728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176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22420</xdr:rowOff>
    </xdr:from>
    <xdr:to>
      <xdr:col>18</xdr:col>
      <xdr:colOff>177800</xdr:colOff>
      <xdr:row>38</xdr:row>
      <xdr:rowOff>24896</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7490020"/>
          <a:ext cx="698500" cy="2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279151</xdr:rowOff>
    </xdr:from>
    <xdr:to>
      <xdr:col>19</xdr:col>
      <xdr:colOff>38100</xdr:colOff>
      <xdr:row>38</xdr:row>
      <xdr:rowOff>37851</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48028</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72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278942</xdr:rowOff>
    </xdr:from>
    <xdr:to>
      <xdr:col>15</xdr:col>
      <xdr:colOff>101600</xdr:colOff>
      <xdr:row>38</xdr:row>
      <xdr:rowOff>37642</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47819</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7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315875</xdr:rowOff>
    </xdr:from>
    <xdr:to>
      <xdr:col>29</xdr:col>
      <xdr:colOff>177800</xdr:colOff>
      <xdr:row>38</xdr:row>
      <xdr:rowOff>74575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440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287952</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412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320482</xdr:rowOff>
    </xdr:from>
    <xdr:to>
      <xdr:col>26</xdr:col>
      <xdr:colOff>101600</xdr:colOff>
      <xdr:row>38</xdr:row>
      <xdr:rowOff>79182</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4451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63959</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531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322627</xdr:rowOff>
    </xdr:from>
    <xdr:to>
      <xdr:col>22</xdr:col>
      <xdr:colOff>165100</xdr:colOff>
      <xdr:row>38</xdr:row>
      <xdr:rowOff>81327</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447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66104</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533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316996</xdr:rowOff>
    </xdr:from>
    <xdr:to>
      <xdr:col>19</xdr:col>
      <xdr:colOff>38100</xdr:colOff>
      <xdr:row>38</xdr:row>
      <xdr:rowOff>75696</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4416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60473</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52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314520</xdr:rowOff>
    </xdr:from>
    <xdr:to>
      <xdr:col>15</xdr:col>
      <xdr:colOff>101600</xdr:colOff>
      <xdr:row>38</xdr:row>
      <xdr:rowOff>73220</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439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57997</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52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山形県寒河江市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40,719
40,356
139.03
31,909,692
30,923,633
778,890
10,457,099
16,142,675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65841</xdr:rowOff>
    </xdr:from>
    <xdr:to>
      <xdr:col>24</xdr:col>
      <xdr:colOff>62865</xdr:colOff>
      <xdr:row>38</xdr:row>
      <xdr:rowOff>61182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80791"/>
          <a:ext cx="1270" cy="1195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65009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80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61182</xdr:rowOff>
    </xdr:from>
    <xdr:to>
      <xdr:col>24</xdr:col>
      <xdr:colOff>152400</xdr:colOff>
      <xdr:row>38</xdr:row>
      <xdr:rowOff>61182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7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12518</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5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65841</xdr:rowOff>
    </xdr:from>
    <xdr:to>
      <xdr:col>24</xdr:col>
      <xdr:colOff>152400</xdr:colOff>
      <xdr:row>31</xdr:row>
      <xdr:rowOff>65841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8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59037</xdr:rowOff>
    </xdr:from>
    <xdr:to>
      <xdr:col>24</xdr:col>
      <xdr:colOff>63500</xdr:colOff>
      <xdr:row>37</xdr:row>
      <xdr:rowOff>138590</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402687"/>
          <a:ext cx="838200" cy="7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164279</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221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141402</xdr:rowOff>
    </xdr:from>
    <xdr:to>
      <xdr:col>24</xdr:col>
      <xdr:colOff>114300</xdr:colOff>
      <xdr:row>35</xdr:row>
      <xdr:rowOff>71552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137066</xdr:rowOff>
    </xdr:from>
    <xdr:to>
      <xdr:col>19</xdr:col>
      <xdr:colOff>177800</xdr:colOff>
      <xdr:row>37</xdr:row>
      <xdr:rowOff>138590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480716"/>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74063</xdr:rowOff>
    </xdr:from>
    <xdr:to>
      <xdr:col>20</xdr:col>
      <xdr:colOff>38100</xdr:colOff>
      <xdr:row>36</xdr:row>
      <xdr:rowOff>4213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20740</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5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130752</xdr:rowOff>
    </xdr:from>
    <xdr:to>
      <xdr:col>15</xdr:col>
      <xdr:colOff>50800</xdr:colOff>
      <xdr:row>37</xdr:row>
      <xdr:rowOff>137066</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474402"/>
          <a:ext cx="889000" cy="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76229</xdr:rowOff>
    </xdr:from>
    <xdr:to>
      <xdr:col>15</xdr:col>
      <xdr:colOff>101600</xdr:colOff>
      <xdr:row>36</xdr:row>
      <xdr:rowOff>6379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7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22906</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5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130752</xdr:rowOff>
    </xdr:from>
    <xdr:to>
      <xdr:col>10</xdr:col>
      <xdr:colOff>114300</xdr:colOff>
      <xdr:row>37</xdr:row>
      <xdr:rowOff>133745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474402"/>
          <a:ext cx="889000" cy="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85678</xdr:rowOff>
    </xdr:from>
    <xdr:to>
      <xdr:col>10</xdr:col>
      <xdr:colOff>165100</xdr:colOff>
      <xdr:row>36</xdr:row>
      <xdr:rowOff>15828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8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32355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86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93646</xdr:rowOff>
    </xdr:from>
    <xdr:to>
      <xdr:col>6</xdr:col>
      <xdr:colOff>38100</xdr:colOff>
      <xdr:row>36</xdr:row>
      <xdr:rowOff>23796</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9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40323</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6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8237</xdr:rowOff>
    </xdr:from>
    <xdr:to>
      <xdr:col>24</xdr:col>
      <xdr:colOff>114300</xdr:colOff>
      <xdr:row>37</xdr:row>
      <xdr:rowOff>109837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35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158114</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33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87790</xdr:rowOff>
    </xdr:from>
    <xdr:to>
      <xdr:col>20</xdr:col>
      <xdr:colOff>38100</xdr:colOff>
      <xdr:row>38</xdr:row>
      <xdr:rowOff>17940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43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9067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52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86266</xdr:rowOff>
    </xdr:from>
    <xdr:to>
      <xdr:col>15</xdr:col>
      <xdr:colOff>101600</xdr:colOff>
      <xdr:row>38</xdr:row>
      <xdr:rowOff>16416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42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7542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522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79952</xdr:rowOff>
    </xdr:from>
    <xdr:to>
      <xdr:col>10</xdr:col>
      <xdr:colOff>165100</xdr:colOff>
      <xdr:row>38</xdr:row>
      <xdr:rowOff>10102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42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1229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51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82945</xdr:rowOff>
    </xdr:from>
    <xdr:to>
      <xdr:col>6</xdr:col>
      <xdr:colOff>38100</xdr:colOff>
      <xdr:row>38</xdr:row>
      <xdr:rowOff>13095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2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4222</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1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a:extLst>
            <a:ext uri="{FF2B5EF4-FFF2-40B4-BE49-F238E27FC236}">
              <a16:creationId xmlns:a16="http://schemas.microsoft.com/office/drawing/2014/main" id="{00000000-0008-0000-0600-000073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a:extLst>
            <a:ext uri="{FF2B5EF4-FFF2-40B4-BE49-F238E27FC236}">
              <a16:creationId xmlns:a16="http://schemas.microsoft.com/office/drawing/2014/main" id="{00000000-0008-0000-0600-000074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40618</xdr:rowOff>
    </xdr:from>
    <xdr:to>
      <xdr:col>24</xdr:col>
      <xdr:colOff>62865</xdr:colOff>
      <xdr:row>58</xdr:row>
      <xdr:rowOff>140043</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4633595" y="8613118"/>
          <a:ext cx="1270" cy="1471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143870</xdr:rowOff>
    </xdr:from>
    <xdr:ext cx="534377" cy="259045"/>
    <xdr:sp macro="" textlink="">
      <xdr:nvSpPr>
        <xdr:cNvPr id="118" name="物件費最小値テキスト">
          <a:extLst>
            <a:ext uri="{FF2B5EF4-FFF2-40B4-BE49-F238E27FC236}">
              <a16:creationId xmlns:a16="http://schemas.microsoft.com/office/drawing/2014/main" id="{00000000-0008-0000-0600-000076000000}"/>
            </a:ext>
          </a:extLst>
        </xdr:cNvPr>
        <xdr:cNvSpPr txBox="1"/>
      </xdr:nvSpPr>
      <xdr:spPr>
        <a:xfrm>
          <a:off x="4686300" y="10087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140043</xdr:rowOff>
    </xdr:from>
    <xdr:to>
      <xdr:col>24</xdr:col>
      <xdr:colOff>152400</xdr:colOff>
      <xdr:row>58</xdr:row>
      <xdr:rowOff>140043</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10084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158745</xdr:rowOff>
    </xdr:from>
    <xdr:ext cx="599010" cy="259045"/>
    <xdr:sp macro="" textlink="">
      <xdr:nvSpPr>
        <xdr:cNvPr id="120" name="物件費最大値テキスト">
          <a:extLst>
            <a:ext uri="{FF2B5EF4-FFF2-40B4-BE49-F238E27FC236}">
              <a16:creationId xmlns:a16="http://schemas.microsoft.com/office/drawing/2014/main" id="{00000000-0008-0000-0600-000078000000}"/>
            </a:ext>
          </a:extLst>
        </xdr:cNvPr>
        <xdr:cNvSpPr txBox="1"/>
      </xdr:nvSpPr>
      <xdr:spPr>
        <a:xfrm>
          <a:off x="4686300" y="838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40618</xdr:rowOff>
    </xdr:from>
    <xdr:to>
      <xdr:col>24</xdr:col>
      <xdr:colOff>152400</xdr:colOff>
      <xdr:row>50</xdr:row>
      <xdr:rowOff>40618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4546600" y="8613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169845</xdr:rowOff>
    </xdr:from>
    <xdr:to>
      <xdr:col>24</xdr:col>
      <xdr:colOff>63500</xdr:colOff>
      <xdr:row>58</xdr:row>
      <xdr:rowOff>17343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3797300" y="9942495"/>
          <a:ext cx="838200" cy="18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117519</xdr:rowOff>
    </xdr:from>
    <xdr:ext cx="534377" cy="259045"/>
    <xdr:sp macro="" textlink="">
      <xdr:nvSpPr>
        <xdr:cNvPr id="123" name="物件費平均値テキスト">
          <a:extLst>
            <a:ext uri="{FF2B5EF4-FFF2-40B4-BE49-F238E27FC236}">
              <a16:creationId xmlns:a16="http://schemas.microsoft.com/office/drawing/2014/main" id="{00000000-0008-0000-0600-00007B000000}"/>
            </a:ext>
          </a:extLst>
        </xdr:cNvPr>
        <xdr:cNvSpPr txBox="1"/>
      </xdr:nvSpPr>
      <xdr:spPr>
        <a:xfrm>
          <a:off x="4686300" y="97187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94642</xdr:rowOff>
    </xdr:from>
    <xdr:to>
      <xdr:col>24</xdr:col>
      <xdr:colOff>114300</xdr:colOff>
      <xdr:row>58</xdr:row>
      <xdr:rowOff>24792</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4584700" y="986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17343</xdr:rowOff>
    </xdr:from>
    <xdr:to>
      <xdr:col>19</xdr:col>
      <xdr:colOff>177800</xdr:colOff>
      <xdr:row>58</xdr:row>
      <xdr:rowOff>53959</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908300" y="9961443"/>
          <a:ext cx="889000" cy="36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105680</xdr:rowOff>
    </xdr:from>
    <xdr:to>
      <xdr:col>20</xdr:col>
      <xdr:colOff>38100</xdr:colOff>
      <xdr:row>58</xdr:row>
      <xdr:rowOff>35830</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3746500" y="98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52357</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3530111" y="965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53959</xdr:rowOff>
    </xdr:from>
    <xdr:to>
      <xdr:col>15</xdr:col>
      <xdr:colOff>50800</xdr:colOff>
      <xdr:row>58</xdr:row>
      <xdr:rowOff>89196</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2019300" y="9998059"/>
          <a:ext cx="889000" cy="35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126345</xdr:rowOff>
    </xdr:from>
    <xdr:to>
      <xdr:col>15</xdr:col>
      <xdr:colOff>101600</xdr:colOff>
      <xdr:row>58</xdr:row>
      <xdr:rowOff>56495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2857500" y="9898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73022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2641111" y="9674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87537</xdr:rowOff>
    </xdr:from>
    <xdr:to>
      <xdr:col>10</xdr:col>
      <xdr:colOff>114300</xdr:colOff>
      <xdr:row>58</xdr:row>
      <xdr:rowOff>89196</xdr:rowOff>
    </xdr:to>
    <xdr:cxnSp macro="">
      <xdr:nvCxnSpPr>
        <xdr:cNvPr id="131" name="直線コネクタ 130">
          <a:extLst>
            <a:ext uri="{FF2B5EF4-FFF2-40B4-BE49-F238E27FC236}">
              <a16:creationId xmlns:a16="http://schemas.microsoft.com/office/drawing/2014/main" id="{00000000-0008-0000-0600-000083000000}"/>
            </a:ext>
          </a:extLst>
        </xdr:cNvPr>
        <xdr:cNvCxnSpPr/>
      </xdr:nvCxnSpPr>
      <xdr:spPr>
        <a:xfrm>
          <a:off x="1130300" y="10031637"/>
          <a:ext cx="889000" cy="1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138633</xdr:rowOff>
    </xdr:from>
    <xdr:to>
      <xdr:col>10</xdr:col>
      <xdr:colOff>165100</xdr:colOff>
      <xdr:row>58</xdr:row>
      <xdr:rowOff>68783</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968500" y="99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85310</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752111" y="968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144149</xdr:rowOff>
    </xdr:from>
    <xdr:to>
      <xdr:col>6</xdr:col>
      <xdr:colOff>38100</xdr:colOff>
      <xdr:row>58</xdr:row>
      <xdr:rowOff>74299</xdr:rowOff>
    </xdr:to>
    <xdr:sp macro="" textlink="">
      <xdr:nvSpPr>
        <xdr:cNvPr id="134" name="フローチャート: 判断 133">
          <a:extLst>
            <a:ext uri="{FF2B5EF4-FFF2-40B4-BE49-F238E27FC236}">
              <a16:creationId xmlns:a16="http://schemas.microsoft.com/office/drawing/2014/main" id="{00000000-0008-0000-0600-000086000000}"/>
            </a:ext>
          </a:extLst>
        </xdr:cNvPr>
        <xdr:cNvSpPr/>
      </xdr:nvSpPr>
      <xdr:spPr>
        <a:xfrm>
          <a:off x="1079500" y="99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90826</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863111" y="969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119045</xdr:rowOff>
    </xdr:from>
    <xdr:to>
      <xdr:col>24</xdr:col>
      <xdr:colOff>114300</xdr:colOff>
      <xdr:row>58</xdr:row>
      <xdr:rowOff>49195</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4584700" y="989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97472</xdr:rowOff>
    </xdr:from>
    <xdr:ext cx="534377" cy="259045"/>
    <xdr:sp macro="" textlink="">
      <xdr:nvSpPr>
        <xdr:cNvPr id="142" name="物件費該当値テキスト">
          <a:extLst>
            <a:ext uri="{FF2B5EF4-FFF2-40B4-BE49-F238E27FC236}">
              <a16:creationId xmlns:a16="http://schemas.microsoft.com/office/drawing/2014/main" id="{00000000-0008-0000-0600-00008E000000}"/>
            </a:ext>
          </a:extLst>
        </xdr:cNvPr>
        <xdr:cNvSpPr txBox="1"/>
      </xdr:nvSpPr>
      <xdr:spPr>
        <a:xfrm>
          <a:off x="4686300" y="987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137993</xdr:rowOff>
    </xdr:from>
    <xdr:to>
      <xdr:col>20</xdr:col>
      <xdr:colOff>38100</xdr:colOff>
      <xdr:row>58</xdr:row>
      <xdr:rowOff>68143</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3746500" y="991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59270</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3530111" y="1000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3159</xdr:rowOff>
    </xdr:from>
    <xdr:to>
      <xdr:col>15</xdr:col>
      <xdr:colOff>101600</xdr:colOff>
      <xdr:row>58</xdr:row>
      <xdr:rowOff>104759</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2857500" y="994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95886</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2641111" y="1003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38396</xdr:rowOff>
    </xdr:from>
    <xdr:to>
      <xdr:col>10</xdr:col>
      <xdr:colOff>165100</xdr:colOff>
      <xdr:row>58</xdr:row>
      <xdr:rowOff>139996</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968500" y="9982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131123</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1752111" y="1007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36737</xdr:rowOff>
    </xdr:from>
    <xdr:to>
      <xdr:col>6</xdr:col>
      <xdr:colOff>38100</xdr:colOff>
      <xdr:row>58</xdr:row>
      <xdr:rowOff>138337</xdr:rowOff>
    </xdr:to>
    <xdr:sp macro="" textlink="">
      <xdr:nvSpPr>
        <xdr:cNvPr id="149" name="楕円 148">
          <a:extLst>
            <a:ext uri="{FF2B5EF4-FFF2-40B4-BE49-F238E27FC236}">
              <a16:creationId xmlns:a16="http://schemas.microsoft.com/office/drawing/2014/main" id="{00000000-0008-0000-0600-000095000000}"/>
            </a:ext>
          </a:extLst>
        </xdr:cNvPr>
        <xdr:cNvSpPr/>
      </xdr:nvSpPr>
      <xdr:spPr>
        <a:xfrm>
          <a:off x="1079500" y="9980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129464</xdr:rowOff>
    </xdr:from>
    <xdr:ext cx="534377" cy="259045"/>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863111" y="10073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6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a:extLst>
            <a:ext uri="{FF2B5EF4-FFF2-40B4-BE49-F238E27FC236}">
              <a16:creationId xmlns:a16="http://schemas.microsoft.com/office/drawing/2014/main" id="{00000000-0008-0000-06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69024</xdr:rowOff>
    </xdr:from>
    <xdr:to>
      <xdr:col>24</xdr:col>
      <xdr:colOff>62865</xdr:colOff>
      <xdr:row>79</xdr:row>
      <xdr:rowOff>43250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4633595" y="12241974"/>
          <a:ext cx="1270" cy="1345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47077</xdr:rowOff>
    </xdr:from>
    <xdr:ext cx="313932" cy="259045"/>
    <xdr:sp macro="" textlink="">
      <xdr:nvSpPr>
        <xdr:cNvPr id="175" name="維持補修費最小値テキスト">
          <a:extLst>
            <a:ext uri="{FF2B5EF4-FFF2-40B4-BE49-F238E27FC236}">
              <a16:creationId xmlns:a16="http://schemas.microsoft.com/office/drawing/2014/main" id="{00000000-0008-0000-0600-0000AF000000}"/>
            </a:ext>
          </a:extLst>
        </xdr:cNvPr>
        <xdr:cNvSpPr txBox="1"/>
      </xdr:nvSpPr>
      <xdr:spPr>
        <a:xfrm>
          <a:off x="4686300" y="13591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43250</xdr:rowOff>
    </xdr:from>
    <xdr:to>
      <xdr:col>24</xdr:col>
      <xdr:colOff>152400</xdr:colOff>
      <xdr:row>79</xdr:row>
      <xdr:rowOff>43250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358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15701</xdr:rowOff>
    </xdr:from>
    <xdr:ext cx="534377" cy="259045"/>
    <xdr:sp macro="" textlink="">
      <xdr:nvSpPr>
        <xdr:cNvPr id="177" name="維持補修費最大値テキスト">
          <a:extLst>
            <a:ext uri="{FF2B5EF4-FFF2-40B4-BE49-F238E27FC236}">
              <a16:creationId xmlns:a16="http://schemas.microsoft.com/office/drawing/2014/main" id="{00000000-0008-0000-0600-0000B1000000}"/>
            </a:ext>
          </a:extLst>
        </xdr:cNvPr>
        <xdr:cNvSpPr txBox="1"/>
      </xdr:nvSpPr>
      <xdr:spPr>
        <a:xfrm>
          <a:off x="4686300" y="1201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69024</xdr:rowOff>
    </xdr:from>
    <xdr:to>
      <xdr:col>24</xdr:col>
      <xdr:colOff>152400</xdr:colOff>
      <xdr:row>71</xdr:row>
      <xdr:rowOff>69024</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4546600" y="1224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35173</xdr:rowOff>
    </xdr:from>
    <xdr:to>
      <xdr:col>24</xdr:col>
      <xdr:colOff>63500</xdr:colOff>
      <xdr:row>78</xdr:row>
      <xdr:rowOff>131490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3797300" y="13408273"/>
          <a:ext cx="838200" cy="9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7250</xdr:rowOff>
    </xdr:from>
    <xdr:ext cx="469744" cy="259045"/>
    <xdr:sp macro="" textlink="">
      <xdr:nvSpPr>
        <xdr:cNvPr id="180" name="維持補修費平均値テキスト">
          <a:extLst>
            <a:ext uri="{FF2B5EF4-FFF2-40B4-BE49-F238E27FC236}">
              <a16:creationId xmlns:a16="http://schemas.microsoft.com/office/drawing/2014/main" id="{00000000-0008-0000-0600-0000B4000000}"/>
            </a:ext>
          </a:extLst>
        </xdr:cNvPr>
        <xdr:cNvSpPr txBox="1"/>
      </xdr:nvSpPr>
      <xdr:spPr>
        <a:xfrm>
          <a:off x="4686300" y="132089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4584700" y="1335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82302</xdr:rowOff>
    </xdr:from>
    <xdr:to>
      <xdr:col>19</xdr:col>
      <xdr:colOff>177800</xdr:colOff>
      <xdr:row>78</xdr:row>
      <xdr:rowOff>131490</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908300" y="13455402"/>
          <a:ext cx="889000" cy="4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37636</xdr:rowOff>
    </xdr:from>
    <xdr:to>
      <xdr:col>20</xdr:col>
      <xdr:colOff>38100</xdr:colOff>
      <xdr:row>78</xdr:row>
      <xdr:rowOff>139236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3746500" y="1341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155763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3562428" y="1318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57119</xdr:rowOff>
    </xdr:from>
    <xdr:to>
      <xdr:col>15</xdr:col>
      <xdr:colOff>50800</xdr:colOff>
      <xdr:row>78</xdr:row>
      <xdr:rowOff>82302</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2019300" y="13430219"/>
          <a:ext cx="889000" cy="2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19234</xdr:rowOff>
    </xdr:from>
    <xdr:to>
      <xdr:col>15</xdr:col>
      <xdr:colOff>101600</xdr:colOff>
      <xdr:row>78</xdr:row>
      <xdr:rowOff>120834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2857500" y="13392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137361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2673428" y="1316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57119</xdr:rowOff>
    </xdr:from>
    <xdr:to>
      <xdr:col>10</xdr:col>
      <xdr:colOff>114300</xdr:colOff>
      <xdr:row>78</xdr:row>
      <xdr:rowOff>77445</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1130300" y="13430219"/>
          <a:ext cx="889000" cy="2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12528</xdr:rowOff>
    </xdr:from>
    <xdr:to>
      <xdr:col>10</xdr:col>
      <xdr:colOff>165100</xdr:colOff>
      <xdr:row>78</xdr:row>
      <xdr:rowOff>114128</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968500" y="1338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105255</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784428" y="1347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1" name="フローチャート: 判断 190">
          <a:extLst>
            <a:ext uri="{FF2B5EF4-FFF2-40B4-BE49-F238E27FC236}">
              <a16:creationId xmlns:a16="http://schemas.microsoft.com/office/drawing/2014/main" id="{00000000-0008-0000-0600-0000BF000000}"/>
            </a:ext>
          </a:extLst>
        </xdr:cNvPr>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120514</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895428" y="1349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155823</xdr:rowOff>
    </xdr:from>
    <xdr:to>
      <xdr:col>24</xdr:col>
      <xdr:colOff>114300</xdr:colOff>
      <xdr:row>78</xdr:row>
      <xdr:rowOff>85973</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4584700" y="13357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134250</xdr:rowOff>
    </xdr:from>
    <xdr:ext cx="469744" cy="259045"/>
    <xdr:sp macro="" textlink="">
      <xdr:nvSpPr>
        <xdr:cNvPr id="199" name="維持補修費該当値テキスト">
          <a:extLst>
            <a:ext uri="{FF2B5EF4-FFF2-40B4-BE49-F238E27FC236}">
              <a16:creationId xmlns:a16="http://schemas.microsoft.com/office/drawing/2014/main" id="{00000000-0008-0000-0600-0000C7000000}"/>
            </a:ext>
          </a:extLst>
        </xdr:cNvPr>
        <xdr:cNvSpPr txBox="1"/>
      </xdr:nvSpPr>
      <xdr:spPr>
        <a:xfrm>
          <a:off x="4686300" y="13335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80690</xdr:rowOff>
    </xdr:from>
    <xdr:to>
      <xdr:col>20</xdr:col>
      <xdr:colOff>38100</xdr:colOff>
      <xdr:row>79</xdr:row>
      <xdr:rowOff>10840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3746500" y="1345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1967</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3562428" y="13546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31502</xdr:rowOff>
    </xdr:from>
    <xdr:to>
      <xdr:col>15</xdr:col>
      <xdr:colOff>101600</xdr:colOff>
      <xdr:row>78</xdr:row>
      <xdr:rowOff>133102</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2857500" y="1340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124229</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2673428" y="13497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6319</xdr:rowOff>
    </xdr:from>
    <xdr:to>
      <xdr:col>10</xdr:col>
      <xdr:colOff>165100</xdr:colOff>
      <xdr:row>78</xdr:row>
      <xdr:rowOff>107919</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968500" y="1337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124446</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1784428" y="13154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26645</xdr:rowOff>
    </xdr:from>
    <xdr:to>
      <xdr:col>6</xdr:col>
      <xdr:colOff>38100</xdr:colOff>
      <xdr:row>78</xdr:row>
      <xdr:rowOff>128245</xdr:rowOff>
    </xdr:to>
    <xdr:sp macro="" textlink="">
      <xdr:nvSpPr>
        <xdr:cNvPr id="206" name="楕円 205">
          <a:extLst>
            <a:ext uri="{FF2B5EF4-FFF2-40B4-BE49-F238E27FC236}">
              <a16:creationId xmlns:a16="http://schemas.microsoft.com/office/drawing/2014/main" id="{00000000-0008-0000-0600-0000CE000000}"/>
            </a:ext>
          </a:extLst>
        </xdr:cNvPr>
        <xdr:cNvSpPr/>
      </xdr:nvSpPr>
      <xdr:spPr>
        <a:xfrm>
          <a:off x="1079500" y="1339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144772</xdr:rowOff>
    </xdr:from>
    <xdr:ext cx="469744"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895428" y="13174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62522</xdr:rowOff>
    </xdr:from>
    <xdr:to>
      <xdr:col>24</xdr:col>
      <xdr:colOff>62865</xdr:colOff>
      <xdr:row>99</xdr:row>
      <xdr:rowOff>91593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493022"/>
          <a:ext cx="1270" cy="1572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95420</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7068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91593</xdr:rowOff>
    </xdr:from>
    <xdr:to>
      <xdr:col>24</xdr:col>
      <xdr:colOff>152400</xdr:colOff>
      <xdr:row>99</xdr:row>
      <xdr:rowOff>91593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706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9199</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26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62522</xdr:rowOff>
    </xdr:from>
    <xdr:to>
      <xdr:col>24</xdr:col>
      <xdr:colOff>152400</xdr:colOff>
      <xdr:row>90</xdr:row>
      <xdr:rowOff>62522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49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100876</xdr:rowOff>
    </xdr:from>
    <xdr:to>
      <xdr:col>24</xdr:col>
      <xdr:colOff>63500</xdr:colOff>
      <xdr:row>98</xdr:row>
      <xdr:rowOff>31877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3797300" y="16731526"/>
          <a:ext cx="838200" cy="102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162920</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2792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140043</xdr:rowOff>
    </xdr:from>
    <xdr:to>
      <xdr:col>24</xdr:col>
      <xdr:colOff>114300</xdr:colOff>
      <xdr:row>96</xdr:row>
      <xdr:rowOff>70193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2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31877</xdr:rowOff>
    </xdr:from>
    <xdr:to>
      <xdr:col>19</xdr:col>
      <xdr:colOff>177800</xdr:colOff>
      <xdr:row>98</xdr:row>
      <xdr:rowOff>107277</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6833977"/>
          <a:ext cx="889000" cy="7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139230</xdr:rowOff>
    </xdr:from>
    <xdr:to>
      <xdr:col>20</xdr:col>
      <xdr:colOff>38100</xdr:colOff>
      <xdr:row>96</xdr:row>
      <xdr:rowOff>69380</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42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85907</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20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107277</xdr:rowOff>
    </xdr:from>
    <xdr:to>
      <xdr:col>15</xdr:col>
      <xdr:colOff>50800</xdr:colOff>
      <xdr:row>98</xdr:row>
      <xdr:rowOff>151307</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019300" y="16909377"/>
          <a:ext cx="889000" cy="4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20943</xdr:rowOff>
    </xdr:from>
    <xdr:to>
      <xdr:col>15</xdr:col>
      <xdr:colOff>101600</xdr:colOff>
      <xdr:row>96</xdr:row>
      <xdr:rowOff>122543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139070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41111" y="1625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84226</xdr:rowOff>
    </xdr:from>
    <xdr:to>
      <xdr:col>10</xdr:col>
      <xdr:colOff>114300</xdr:colOff>
      <xdr:row>98</xdr:row>
      <xdr:rowOff>151307</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1130300" y="16886326"/>
          <a:ext cx="889000" cy="6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31217</xdr:rowOff>
    </xdr:from>
    <xdr:to>
      <xdr:col>10</xdr:col>
      <xdr:colOff>165100</xdr:colOff>
      <xdr:row>96</xdr:row>
      <xdr:rowOff>132817</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149344</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52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31877</xdr:rowOff>
    </xdr:from>
    <xdr:to>
      <xdr:col>6</xdr:col>
      <xdr:colOff>38100</xdr:colOff>
      <xdr:row>96</xdr:row>
      <xdr:rowOff>133477</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150004</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50076</xdr:rowOff>
    </xdr:from>
    <xdr:to>
      <xdr:col>24</xdr:col>
      <xdr:colOff>114300</xdr:colOff>
      <xdr:row>97</xdr:row>
      <xdr:rowOff>151676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668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28503</xdr:rowOff>
    </xdr:from>
    <xdr:ext cx="534377"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6659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152527</xdr:rowOff>
    </xdr:from>
    <xdr:to>
      <xdr:col>20</xdr:col>
      <xdr:colOff>38100</xdr:colOff>
      <xdr:row>98</xdr:row>
      <xdr:rowOff>82677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678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73804</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530111" y="1687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56477</xdr:rowOff>
    </xdr:from>
    <xdr:to>
      <xdr:col>15</xdr:col>
      <xdr:colOff>101600</xdr:colOff>
      <xdr:row>98</xdr:row>
      <xdr:rowOff>158077</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85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149204</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41111" y="1695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100507</xdr:rowOff>
    </xdr:from>
    <xdr:to>
      <xdr:col>10</xdr:col>
      <xdr:colOff>165100</xdr:colOff>
      <xdr:row>99</xdr:row>
      <xdr:rowOff>30657</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90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21784</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52111" y="1699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33426</xdr:rowOff>
    </xdr:from>
    <xdr:to>
      <xdr:col>6</xdr:col>
      <xdr:colOff>38100</xdr:colOff>
      <xdr:row>98</xdr:row>
      <xdr:rowOff>135026</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83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126153</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63111" y="1692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48280</xdr:rowOff>
    </xdr:from>
    <xdr:to>
      <xdr:col>54</xdr:col>
      <xdr:colOff>189865</xdr:colOff>
      <xdr:row>37</xdr:row>
      <xdr:rowOff>35916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363230"/>
          <a:ext cx="1270" cy="1016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39743</xdr:rowOff>
    </xdr:from>
    <xdr:ext cx="599010"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38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35916</xdr:rowOff>
    </xdr:from>
    <xdr:to>
      <xdr:col>55</xdr:col>
      <xdr:colOff>88900</xdr:colOff>
      <xdr:row>37</xdr:row>
      <xdr:rowOff>35916</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379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166407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138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48280</xdr:rowOff>
    </xdr:from>
    <xdr:to>
      <xdr:col>55</xdr:col>
      <xdr:colOff>88900</xdr:colOff>
      <xdr:row>31</xdr:row>
      <xdr:rowOff>48280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363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113235</xdr:rowOff>
    </xdr:from>
    <xdr:to>
      <xdr:col>55</xdr:col>
      <xdr:colOff>0</xdr:colOff>
      <xdr:row>37</xdr:row>
      <xdr:rowOff>140311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5942535"/>
          <a:ext cx="838200" cy="541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58784</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0595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80357</xdr:rowOff>
    </xdr:from>
    <xdr:to>
      <xdr:col>55</xdr:col>
      <xdr:colOff>50800</xdr:colOff>
      <xdr:row>36</xdr:row>
      <xdr:rowOff>10507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140311</xdr:rowOff>
    </xdr:from>
    <xdr:to>
      <xdr:col>50</xdr:col>
      <xdr:colOff>114300</xdr:colOff>
      <xdr:row>38</xdr:row>
      <xdr:rowOff>11961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483961"/>
          <a:ext cx="889000" cy="4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142820</xdr:rowOff>
    </xdr:from>
    <xdr:to>
      <xdr:col>50</xdr:col>
      <xdr:colOff>165100</xdr:colOff>
      <xdr:row>38</xdr:row>
      <xdr:rowOff>72971</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64097</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57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170049</xdr:rowOff>
    </xdr:from>
    <xdr:to>
      <xdr:col>45</xdr:col>
      <xdr:colOff>177800</xdr:colOff>
      <xdr:row>38</xdr:row>
      <xdr:rowOff>11961</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7861300" y="6513699"/>
          <a:ext cx="889000" cy="13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162594</xdr:rowOff>
    </xdr:from>
    <xdr:to>
      <xdr:col>46</xdr:col>
      <xdr:colOff>38100</xdr:colOff>
      <xdr:row>38</xdr:row>
      <xdr:rowOff>92744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83871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170049</xdr:rowOff>
    </xdr:from>
    <xdr:to>
      <xdr:col>41</xdr:col>
      <xdr:colOff>50800</xdr:colOff>
      <xdr:row>38</xdr:row>
      <xdr:rowOff>16292</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513699"/>
          <a:ext cx="889000" cy="1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166578</xdr:rowOff>
    </xdr:from>
    <xdr:to>
      <xdr:col>41</xdr:col>
      <xdr:colOff>101600</xdr:colOff>
      <xdr:row>38</xdr:row>
      <xdr:rowOff>96728</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51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87855</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602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8772</xdr:rowOff>
    </xdr:from>
    <xdr:to>
      <xdr:col>36</xdr:col>
      <xdr:colOff>165100</xdr:colOff>
      <xdr:row>38</xdr:row>
      <xdr:rowOff>110372</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2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101499</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61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62435</xdr:rowOff>
    </xdr:from>
    <xdr:to>
      <xdr:col>55</xdr:col>
      <xdr:colOff>50800</xdr:colOff>
      <xdr:row>34</xdr:row>
      <xdr:rowOff>164035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589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85312</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5743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89511</xdr:rowOff>
    </xdr:from>
    <xdr:to>
      <xdr:col>50</xdr:col>
      <xdr:colOff>165100</xdr:colOff>
      <xdr:row>38</xdr:row>
      <xdr:rowOff>19661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43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36188</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20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132612</xdr:rowOff>
    </xdr:from>
    <xdr:to>
      <xdr:col>46</xdr:col>
      <xdr:colOff>38100</xdr:colOff>
      <xdr:row>38</xdr:row>
      <xdr:rowOff>62762</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47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79289</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251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119248</xdr:rowOff>
    </xdr:from>
    <xdr:to>
      <xdr:col>41</xdr:col>
      <xdr:colOff>101600</xdr:colOff>
      <xdr:row>38</xdr:row>
      <xdr:rowOff>49399</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46289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65925</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23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136942</xdr:rowOff>
    </xdr:from>
    <xdr:to>
      <xdr:col>36</xdr:col>
      <xdr:colOff>165100</xdr:colOff>
      <xdr:row>38</xdr:row>
      <xdr:rowOff>67092</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48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83619</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25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a:extLst>
            <a:ext uri="{FF2B5EF4-FFF2-40B4-BE49-F238E27FC236}">
              <a16:creationId xmlns:a16="http://schemas.microsoft.com/office/drawing/2014/main" id="{00000000-0008-0000-06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156808</xdr:rowOff>
    </xdr:from>
    <xdr:to>
      <xdr:col>54</xdr:col>
      <xdr:colOff>189865</xdr:colOff>
      <xdr:row>58</xdr:row>
      <xdr:rowOff>56965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10475595" y="8729308"/>
          <a:ext cx="1270" cy="12717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60792</xdr:rowOff>
    </xdr:from>
    <xdr:ext cx="534377" cy="259045"/>
    <xdr:sp macro="" textlink="">
      <xdr:nvSpPr>
        <xdr:cNvPr id="347" name="普通建設事業費最小値テキスト">
          <a:extLst>
            <a:ext uri="{FF2B5EF4-FFF2-40B4-BE49-F238E27FC236}">
              <a16:creationId xmlns:a16="http://schemas.microsoft.com/office/drawing/2014/main" id="{00000000-0008-0000-0600-00005B010000}"/>
            </a:ext>
          </a:extLst>
        </xdr:cNvPr>
        <xdr:cNvSpPr txBox="1"/>
      </xdr:nvSpPr>
      <xdr:spPr>
        <a:xfrm>
          <a:off x="10528300" y="1000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56965</xdr:rowOff>
    </xdr:from>
    <xdr:to>
      <xdr:col>55</xdr:col>
      <xdr:colOff>88900</xdr:colOff>
      <xdr:row>58</xdr:row>
      <xdr:rowOff>56965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100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103485</xdr:rowOff>
    </xdr:from>
    <xdr:ext cx="599010" cy="259045"/>
    <xdr:sp macro="" textlink="">
      <xdr:nvSpPr>
        <xdr:cNvPr id="349" name="普通建設事業費最大値テキスト">
          <a:extLst>
            <a:ext uri="{FF2B5EF4-FFF2-40B4-BE49-F238E27FC236}">
              <a16:creationId xmlns:a16="http://schemas.microsoft.com/office/drawing/2014/main" id="{00000000-0008-0000-0600-00005D010000}"/>
            </a:ext>
          </a:extLst>
        </xdr:cNvPr>
        <xdr:cNvSpPr txBox="1"/>
      </xdr:nvSpPr>
      <xdr:spPr>
        <a:xfrm>
          <a:off x="10528300" y="8504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156808</xdr:rowOff>
    </xdr:from>
    <xdr:to>
      <xdr:col>55</xdr:col>
      <xdr:colOff>88900</xdr:colOff>
      <xdr:row>50</xdr:row>
      <xdr:rowOff>156808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8729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16416</xdr:rowOff>
    </xdr:from>
    <xdr:to>
      <xdr:col>55</xdr:col>
      <xdr:colOff>0</xdr:colOff>
      <xdr:row>57</xdr:row>
      <xdr:rowOff>49293</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9639300" y="9789066"/>
          <a:ext cx="838200" cy="32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31163</xdr:rowOff>
    </xdr:from>
    <xdr:ext cx="534377" cy="259045"/>
    <xdr:sp macro="" textlink="">
      <xdr:nvSpPr>
        <xdr:cNvPr id="352" name="普通建設事業費平均値テキスト">
          <a:extLst>
            <a:ext uri="{FF2B5EF4-FFF2-40B4-BE49-F238E27FC236}">
              <a16:creationId xmlns:a16="http://schemas.microsoft.com/office/drawing/2014/main" id="{00000000-0008-0000-0600-000060010000}"/>
            </a:ext>
          </a:extLst>
        </xdr:cNvPr>
        <xdr:cNvSpPr txBox="1"/>
      </xdr:nvSpPr>
      <xdr:spPr>
        <a:xfrm>
          <a:off x="10528300" y="9460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8286</xdr:rowOff>
    </xdr:from>
    <xdr:to>
      <xdr:col>55</xdr:col>
      <xdr:colOff>50800</xdr:colOff>
      <xdr:row>56</xdr:row>
      <xdr:rowOff>109886</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104267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43322</xdr:rowOff>
    </xdr:from>
    <xdr:to>
      <xdr:col>50</xdr:col>
      <xdr:colOff>114300</xdr:colOff>
      <xdr:row>57</xdr:row>
      <xdr:rowOff>49293</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8750300" y="9815972"/>
          <a:ext cx="889000" cy="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1662</xdr:rowOff>
    </xdr:from>
    <xdr:to>
      <xdr:col>50</xdr:col>
      <xdr:colOff>165100</xdr:colOff>
      <xdr:row>56</xdr:row>
      <xdr:rowOff>103262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9588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119789</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372111" y="937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43322</xdr:rowOff>
    </xdr:from>
    <xdr:to>
      <xdr:col>45</xdr:col>
      <xdr:colOff>177800</xdr:colOff>
      <xdr:row>57</xdr:row>
      <xdr:rowOff>117622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7861300" y="9815972"/>
          <a:ext cx="889000" cy="7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42389</xdr:rowOff>
    </xdr:from>
    <xdr:to>
      <xdr:col>46</xdr:col>
      <xdr:colOff>38100</xdr:colOff>
      <xdr:row>56</xdr:row>
      <xdr:rowOff>143989</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8699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160516</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483111" y="941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109355</xdr:rowOff>
    </xdr:from>
    <xdr:to>
      <xdr:col>41</xdr:col>
      <xdr:colOff>50800</xdr:colOff>
      <xdr:row>57</xdr:row>
      <xdr:rowOff>117622</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6972300" y="9882005"/>
          <a:ext cx="889000" cy="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25038</xdr:rowOff>
    </xdr:from>
    <xdr:to>
      <xdr:col>41</xdr:col>
      <xdr:colOff>101600</xdr:colOff>
      <xdr:row>56</xdr:row>
      <xdr:rowOff>126638</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7810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143165</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594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51044</xdr:rowOff>
    </xdr:from>
    <xdr:to>
      <xdr:col>36</xdr:col>
      <xdr:colOff>165100</xdr:colOff>
      <xdr:row>56</xdr:row>
      <xdr:rowOff>152644</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6921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169171</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6705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137066</xdr:rowOff>
    </xdr:from>
    <xdr:to>
      <xdr:col>55</xdr:col>
      <xdr:colOff>50800</xdr:colOff>
      <xdr:row>57</xdr:row>
      <xdr:rowOff>67216</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10426700" y="9738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115493</xdr:rowOff>
    </xdr:from>
    <xdr:ext cx="534377" cy="259045"/>
    <xdr:sp macro="" textlink="">
      <xdr:nvSpPr>
        <xdr:cNvPr id="371" name="普通建設事業費該当値テキスト">
          <a:extLst>
            <a:ext uri="{FF2B5EF4-FFF2-40B4-BE49-F238E27FC236}">
              <a16:creationId xmlns:a16="http://schemas.microsoft.com/office/drawing/2014/main" id="{00000000-0008-0000-0600-000073010000}"/>
            </a:ext>
          </a:extLst>
        </xdr:cNvPr>
        <xdr:cNvSpPr txBox="1"/>
      </xdr:nvSpPr>
      <xdr:spPr>
        <a:xfrm>
          <a:off x="10528300" y="97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169943</xdr:rowOff>
    </xdr:from>
    <xdr:to>
      <xdr:col>50</xdr:col>
      <xdr:colOff>165100</xdr:colOff>
      <xdr:row>57</xdr:row>
      <xdr:rowOff>100093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9588500" y="977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91220</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372111" y="986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163972</xdr:rowOff>
    </xdr:from>
    <xdr:to>
      <xdr:col>46</xdr:col>
      <xdr:colOff>38100</xdr:colOff>
      <xdr:row>57</xdr:row>
      <xdr:rowOff>94122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8699500" y="976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85249</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8483111" y="985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66822</xdr:rowOff>
    </xdr:from>
    <xdr:to>
      <xdr:col>41</xdr:col>
      <xdr:colOff>101600</xdr:colOff>
      <xdr:row>57</xdr:row>
      <xdr:rowOff>168422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7810500" y="9839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159549</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7594111" y="993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58555</xdr:rowOff>
    </xdr:from>
    <xdr:to>
      <xdr:col>36</xdr:col>
      <xdr:colOff>165100</xdr:colOff>
      <xdr:row>57</xdr:row>
      <xdr:rowOff>160155</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6921500" y="983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151282</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705111" y="992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61409</xdr:rowOff>
    </xdr:from>
    <xdr:to>
      <xdr:col>54</xdr:col>
      <xdr:colOff>189865</xdr:colOff>
      <xdr:row>78</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062909"/>
          <a:ext cx="1270" cy="1449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8086</xdr:rowOff>
    </xdr:from>
    <xdr:ext cx="599010"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38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61409</xdr:rowOff>
    </xdr:from>
    <xdr:to>
      <xdr:col>55</xdr:col>
      <xdr:colOff>88900</xdr:colOff>
      <xdr:row>70</xdr:row>
      <xdr:rowOff>61409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062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100527</xdr:rowOff>
    </xdr:from>
    <xdr:to>
      <xdr:col>55</xdr:col>
      <xdr:colOff>0</xdr:colOff>
      <xdr:row>76</xdr:row>
      <xdr:rowOff>165880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130727"/>
          <a:ext cx="838200" cy="6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165515</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957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15638</xdr:rowOff>
    </xdr:from>
    <xdr:to>
      <xdr:col>55</xdr:col>
      <xdr:colOff>50800</xdr:colOff>
      <xdr:row>77</xdr:row>
      <xdr:rowOff>117238</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217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51716</xdr:rowOff>
    </xdr:from>
    <xdr:to>
      <xdr:col>50</xdr:col>
      <xdr:colOff>114300</xdr:colOff>
      <xdr:row>76</xdr:row>
      <xdr:rowOff>100527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081916"/>
          <a:ext cx="889000" cy="4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22496</xdr:rowOff>
    </xdr:from>
    <xdr:to>
      <xdr:col>50</xdr:col>
      <xdr:colOff>165100</xdr:colOff>
      <xdr:row>77</xdr:row>
      <xdr:rowOff>124096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2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115223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31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51716</xdr:rowOff>
    </xdr:from>
    <xdr:to>
      <xdr:col>45</xdr:col>
      <xdr:colOff>177800</xdr:colOff>
      <xdr:row>77</xdr:row>
      <xdr:rowOff>113046</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081916"/>
          <a:ext cx="889000" cy="232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36038</xdr:rowOff>
    </xdr:from>
    <xdr:to>
      <xdr:col>46</xdr:col>
      <xdr:colOff>38100</xdr:colOff>
      <xdr:row>77</xdr:row>
      <xdr:rowOff>137638</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128765</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33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102557</xdr:rowOff>
    </xdr:from>
    <xdr:to>
      <xdr:col>41</xdr:col>
      <xdr:colOff>50800</xdr:colOff>
      <xdr:row>77</xdr:row>
      <xdr:rowOff>113046</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304207"/>
          <a:ext cx="889000" cy="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13353</xdr:rowOff>
    </xdr:from>
    <xdr:to>
      <xdr:col>41</xdr:col>
      <xdr:colOff>101600</xdr:colOff>
      <xdr:row>77</xdr:row>
      <xdr:rowOff>114953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131480</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159986</xdr:rowOff>
    </xdr:from>
    <xdr:to>
      <xdr:col>36</xdr:col>
      <xdr:colOff>165100</xdr:colOff>
      <xdr:row>77</xdr:row>
      <xdr:rowOff>90136</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106663</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115080</xdr:rowOff>
    </xdr:from>
    <xdr:to>
      <xdr:col>55</xdr:col>
      <xdr:colOff>50800</xdr:colOff>
      <xdr:row>77</xdr:row>
      <xdr:rowOff>45230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14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137957</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299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49727</xdr:rowOff>
    </xdr:from>
    <xdr:to>
      <xdr:col>50</xdr:col>
      <xdr:colOff>165100</xdr:colOff>
      <xdr:row>76</xdr:row>
      <xdr:rowOff>151327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079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167854</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285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916</xdr:rowOff>
    </xdr:from>
    <xdr:to>
      <xdr:col>46</xdr:col>
      <xdr:colOff>38100</xdr:colOff>
      <xdr:row>76</xdr:row>
      <xdr:rowOff>102516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03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119043</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280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62246</xdr:rowOff>
    </xdr:from>
    <xdr:to>
      <xdr:col>41</xdr:col>
      <xdr:colOff>101600</xdr:colOff>
      <xdr:row>77</xdr:row>
      <xdr:rowOff>163846</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26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154973</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356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51757</xdr:rowOff>
    </xdr:from>
    <xdr:to>
      <xdr:col>36</xdr:col>
      <xdr:colOff>165100</xdr:colOff>
      <xdr:row>77</xdr:row>
      <xdr:rowOff>153357</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253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144484</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34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50459</xdr:rowOff>
    </xdr:from>
    <xdr:to>
      <xdr:col>54</xdr:col>
      <xdr:colOff>189865</xdr:colOff>
      <xdr:row>99</xdr:row>
      <xdr:rowOff>58351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480959"/>
          <a:ext cx="1270" cy="1550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62178</xdr:rowOff>
    </xdr:from>
    <xdr:ext cx="469744"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703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58351</xdr:rowOff>
    </xdr:from>
    <xdr:to>
      <xdr:col>55</xdr:col>
      <xdr:colOff>88900</xdr:colOff>
      <xdr:row>99</xdr:row>
      <xdr:rowOff>58351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703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168586</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256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50459</xdr:rowOff>
    </xdr:from>
    <xdr:to>
      <xdr:col>55</xdr:col>
      <xdr:colOff>88900</xdr:colOff>
      <xdr:row>90</xdr:row>
      <xdr:rowOff>50459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48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131829</xdr:rowOff>
    </xdr:from>
    <xdr:to>
      <xdr:col>55</xdr:col>
      <xdr:colOff>0</xdr:colOff>
      <xdr:row>99</xdr:row>
      <xdr:rowOff>61682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9639300" y="16933929"/>
          <a:ext cx="838200" cy="10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32007</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3197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9130</xdr:rowOff>
    </xdr:from>
    <xdr:to>
      <xdr:col>55</xdr:col>
      <xdr:colOff>50800</xdr:colOff>
      <xdr:row>96</xdr:row>
      <xdr:rowOff>110730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4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49436</xdr:rowOff>
    </xdr:from>
    <xdr:to>
      <xdr:col>50</xdr:col>
      <xdr:colOff>114300</xdr:colOff>
      <xdr:row>99</xdr:row>
      <xdr:rowOff>61682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8750300" y="17022986"/>
          <a:ext cx="889000" cy="1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162999</xdr:rowOff>
    </xdr:from>
    <xdr:to>
      <xdr:col>50</xdr:col>
      <xdr:colOff>165100</xdr:colOff>
      <xdr:row>96</xdr:row>
      <xdr:rowOff>93149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45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109676</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22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49436</xdr:rowOff>
    </xdr:from>
    <xdr:to>
      <xdr:col>45</xdr:col>
      <xdr:colOff>177800</xdr:colOff>
      <xdr:row>99</xdr:row>
      <xdr:rowOff>56130</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7022986"/>
          <a:ext cx="889000" cy="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78625</xdr:rowOff>
    </xdr:from>
    <xdr:to>
      <xdr:col>46</xdr:col>
      <xdr:colOff>38100</xdr:colOff>
      <xdr:row>97</xdr:row>
      <xdr:rowOff>8775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25302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313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23778</xdr:rowOff>
    </xdr:from>
    <xdr:to>
      <xdr:col>41</xdr:col>
      <xdr:colOff>50800</xdr:colOff>
      <xdr:row>99</xdr:row>
      <xdr:rowOff>56130</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6972300" y="16997328"/>
          <a:ext cx="889000" cy="3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66846</xdr:rowOff>
    </xdr:from>
    <xdr:to>
      <xdr:col>41</xdr:col>
      <xdr:colOff>101600</xdr:colOff>
      <xdr:row>96</xdr:row>
      <xdr:rowOff>168446</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13523</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136982</xdr:rowOff>
    </xdr:from>
    <xdr:to>
      <xdr:col>36</xdr:col>
      <xdr:colOff>165100</xdr:colOff>
      <xdr:row>97</xdr:row>
      <xdr:rowOff>67132</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83659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81029</xdr:rowOff>
    </xdr:from>
    <xdr:to>
      <xdr:col>55</xdr:col>
      <xdr:colOff>50800</xdr:colOff>
      <xdr:row>99</xdr:row>
      <xdr:rowOff>11179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883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167406</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79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10882</xdr:rowOff>
    </xdr:from>
    <xdr:to>
      <xdr:col>50</xdr:col>
      <xdr:colOff>165100</xdr:colOff>
      <xdr:row>99</xdr:row>
      <xdr:rowOff>112482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98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103609</xdr:rowOff>
    </xdr:from>
    <xdr:ext cx="469744"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404428" y="17077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170086</xdr:rowOff>
    </xdr:from>
    <xdr:to>
      <xdr:col>46</xdr:col>
      <xdr:colOff>38100</xdr:colOff>
      <xdr:row>99</xdr:row>
      <xdr:rowOff>100236</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97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91363</xdr:rowOff>
    </xdr:from>
    <xdr:ext cx="469744"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515428" y="17064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5330</xdr:rowOff>
    </xdr:from>
    <xdr:to>
      <xdr:col>41</xdr:col>
      <xdr:colOff>101600</xdr:colOff>
      <xdr:row>99</xdr:row>
      <xdr:rowOff>106930</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9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98057</xdr:rowOff>
    </xdr:from>
    <xdr:ext cx="469744"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626428" y="17071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144428</xdr:rowOff>
    </xdr:from>
    <xdr:to>
      <xdr:col>36</xdr:col>
      <xdr:colOff>165100</xdr:colOff>
      <xdr:row>99</xdr:row>
      <xdr:rowOff>74578</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94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65705</xdr:rowOff>
    </xdr:from>
    <xdr:ext cx="469744"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37428" y="1703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137541</xdr:rowOff>
    </xdr:from>
    <xdr:to>
      <xdr:col>85</xdr:col>
      <xdr:colOff>126364</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281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84218</xdr:rowOff>
    </xdr:from>
    <xdr:ext cx="599010"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056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137541</xdr:rowOff>
    </xdr:from>
    <xdr:to>
      <xdr:col>86</xdr:col>
      <xdr:colOff>25400</xdr:colOff>
      <xdr:row>30</xdr:row>
      <xdr:rowOff>137541</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281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127813</xdr:rowOff>
    </xdr:from>
    <xdr:to>
      <xdr:col>85</xdr:col>
      <xdr:colOff>127000</xdr:colOff>
      <xdr:row>39</xdr:row>
      <xdr:rowOff>35420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5481300" y="6642913"/>
          <a:ext cx="838200" cy="79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71010</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14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48133</xdr:rowOff>
    </xdr:from>
    <xdr:to>
      <xdr:col>85</xdr:col>
      <xdr:colOff>177800</xdr:colOff>
      <xdr:row>38</xdr:row>
      <xdr:rowOff>149733</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6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35420</xdr:rowOff>
    </xdr:from>
    <xdr:to>
      <xdr:col>81</xdr:col>
      <xdr:colOff>50800</xdr:colOff>
      <xdr:row>39</xdr:row>
      <xdr:rowOff>36678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4592300" y="6721970"/>
          <a:ext cx="8890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36614</xdr:rowOff>
    </xdr:from>
    <xdr:to>
      <xdr:col>81</xdr:col>
      <xdr:colOff>101600</xdr:colOff>
      <xdr:row>38</xdr:row>
      <xdr:rowOff>138214</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5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154741</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14111" y="632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36678</xdr:rowOff>
    </xdr:from>
    <xdr:to>
      <xdr:col>76</xdr:col>
      <xdr:colOff>114300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3703300" y="6723228"/>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49403</xdr:rowOff>
    </xdr:from>
    <xdr:to>
      <xdr:col>76</xdr:col>
      <xdr:colOff>165100</xdr:colOff>
      <xdr:row>38</xdr:row>
      <xdr:rowOff>151003</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167530</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3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44412</xdr:rowOff>
    </xdr:from>
    <xdr:to>
      <xdr:col>71</xdr:col>
      <xdr:colOff>177800</xdr:colOff>
      <xdr:row>39</xdr:row>
      <xdr:rowOff>44450</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730962"/>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97345</xdr:rowOff>
    </xdr:from>
    <xdr:to>
      <xdr:col>72</xdr:col>
      <xdr:colOff>38100</xdr:colOff>
      <xdr:row>39</xdr:row>
      <xdr:rowOff>27495</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44023</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111785</xdr:rowOff>
    </xdr:from>
    <xdr:to>
      <xdr:col>67</xdr:col>
      <xdr:colOff>101600</xdr:colOff>
      <xdr:row>39</xdr:row>
      <xdr:rowOff>41935</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58462</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77013</xdr:rowOff>
    </xdr:from>
    <xdr:to>
      <xdr:col>85</xdr:col>
      <xdr:colOff>177800</xdr:colOff>
      <xdr:row>39</xdr:row>
      <xdr:rowOff>7163</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5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26560</xdr:rowOff>
    </xdr:from>
    <xdr:ext cx="469744"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41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156070</xdr:rowOff>
    </xdr:from>
    <xdr:to>
      <xdr:col>81</xdr:col>
      <xdr:colOff>101600</xdr:colOff>
      <xdr:row>39</xdr:row>
      <xdr:rowOff>86220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77347</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292017" y="6763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157328</xdr:rowOff>
    </xdr:from>
    <xdr:to>
      <xdr:col>76</xdr:col>
      <xdr:colOff>165100</xdr:colOff>
      <xdr:row>39</xdr:row>
      <xdr:rowOff>87478</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78605</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3017" y="6765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165062</xdr:rowOff>
    </xdr:from>
    <xdr:to>
      <xdr:col>67</xdr:col>
      <xdr:colOff>101600</xdr:colOff>
      <xdr:row>39</xdr:row>
      <xdr:rowOff>95212</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68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86339</xdr:rowOff>
    </xdr:from>
    <xdr:ext cx="24929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689650" y="677288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a:extLst>
            <a:ext uri="{FF2B5EF4-FFF2-40B4-BE49-F238E27FC236}">
              <a16:creationId xmlns:a16="http://schemas.microsoft.com/office/drawing/2014/main" id="{00000000-0008-0000-0600-000037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69" name="失業対策事業費最小値テキスト">
          <a:extLst>
            <a:ext uri="{FF2B5EF4-FFF2-40B4-BE49-F238E27FC236}">
              <a16:creationId xmlns:a16="http://schemas.microsoft.com/office/drawing/2014/main" id="{00000000-0008-0000-0600-000039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1" name="失業対策事業費最大値テキスト">
          <a:extLst>
            <a:ext uri="{FF2B5EF4-FFF2-40B4-BE49-F238E27FC236}">
              <a16:creationId xmlns:a16="http://schemas.microsoft.com/office/drawing/2014/main" id="{00000000-0008-0000-0600-00003B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74" name="失業対策事業費平均値テキスト">
          <a:extLst>
            <a:ext uri="{FF2B5EF4-FFF2-40B4-BE49-F238E27FC236}">
              <a16:creationId xmlns:a16="http://schemas.microsoft.com/office/drawing/2014/main" id="{00000000-0008-0000-0600-00003E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50800</xdr:rowOff>
    </xdr:from>
    <xdr:to>
      <xdr:col>76</xdr:col>
      <xdr:colOff>165100</xdr:colOff>
      <xdr:row>52</xdr:row>
      <xdr:rowOff>152400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4541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50</xdr:row>
      <xdr:rowOff>168927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67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93" name="失業対策事業費該当値テキスト">
          <a:extLst>
            <a:ext uri="{FF2B5EF4-FFF2-40B4-BE49-F238E27FC236}">
              <a16:creationId xmlns:a16="http://schemas.microsoft.com/office/drawing/2014/main" id="{00000000-0008-0000-0600-000051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公債費グラフ枠">
          <a:extLst>
            <a:ext uri="{FF2B5EF4-FFF2-40B4-BE49-F238E27FC236}">
              <a16:creationId xmlns:a16="http://schemas.microsoft.com/office/drawing/2014/main" id="{00000000-0008-0000-06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135455</xdr:rowOff>
    </xdr:from>
    <xdr:to>
      <xdr:col>85</xdr:col>
      <xdr:colOff>126364</xdr:colOff>
      <xdr:row>79</xdr:row>
      <xdr:rowOff>4319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6317595" y="12136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8146</xdr:rowOff>
    </xdr:from>
    <xdr:ext cx="534377" cy="259045"/>
    <xdr:sp macro="" textlink="">
      <xdr:nvSpPr>
        <xdr:cNvPr id="628" name="公債費最小値テキスト">
          <a:extLst>
            <a:ext uri="{FF2B5EF4-FFF2-40B4-BE49-F238E27FC236}">
              <a16:creationId xmlns:a16="http://schemas.microsoft.com/office/drawing/2014/main" id="{00000000-0008-0000-0600-000074020000}"/>
            </a:ext>
          </a:extLst>
        </xdr:cNvPr>
        <xdr:cNvSpPr txBox="1"/>
      </xdr:nvSpPr>
      <xdr:spPr>
        <a:xfrm>
          <a:off x="16370300" y="1355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4319</xdr:rowOff>
    </xdr:from>
    <xdr:to>
      <xdr:col>86</xdr:col>
      <xdr:colOff>25400</xdr:colOff>
      <xdr:row>79</xdr:row>
      <xdr:rowOff>4319</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354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82132</xdr:rowOff>
    </xdr:from>
    <xdr:ext cx="599010" cy="259045"/>
    <xdr:sp macro="" textlink="">
      <xdr:nvSpPr>
        <xdr:cNvPr id="630" name="公債費最大値テキスト">
          <a:extLst>
            <a:ext uri="{FF2B5EF4-FFF2-40B4-BE49-F238E27FC236}">
              <a16:creationId xmlns:a16="http://schemas.microsoft.com/office/drawing/2014/main" id="{00000000-0008-0000-0600-000076020000}"/>
            </a:ext>
          </a:extLst>
        </xdr:cNvPr>
        <xdr:cNvSpPr txBox="1"/>
      </xdr:nvSpPr>
      <xdr:spPr>
        <a:xfrm>
          <a:off x="16370300" y="11912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135455</xdr:rowOff>
    </xdr:from>
    <xdr:to>
      <xdr:col>86</xdr:col>
      <xdr:colOff>25400</xdr:colOff>
      <xdr:row>70</xdr:row>
      <xdr:rowOff>135455</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2136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139387</xdr:rowOff>
    </xdr:from>
    <xdr:to>
      <xdr:col>85</xdr:col>
      <xdr:colOff>127000</xdr:colOff>
      <xdr:row>78</xdr:row>
      <xdr:rowOff>140539</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5481300" y="13512487"/>
          <a:ext cx="838200" cy="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12127</xdr:rowOff>
    </xdr:from>
    <xdr:ext cx="534377" cy="259045"/>
    <xdr:sp macro="" textlink="">
      <xdr:nvSpPr>
        <xdr:cNvPr id="633" name="公債費平均値テキスト">
          <a:extLst>
            <a:ext uri="{FF2B5EF4-FFF2-40B4-BE49-F238E27FC236}">
              <a16:creationId xmlns:a16="http://schemas.microsoft.com/office/drawing/2014/main" id="{00000000-0008-0000-0600-000079020000}"/>
            </a:ext>
          </a:extLst>
        </xdr:cNvPr>
        <xdr:cNvSpPr txBox="1"/>
      </xdr:nvSpPr>
      <xdr:spPr>
        <a:xfrm>
          <a:off x="16370300" y="13213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160700</xdr:rowOff>
    </xdr:from>
    <xdr:to>
      <xdr:col>85</xdr:col>
      <xdr:colOff>177800</xdr:colOff>
      <xdr:row>78</xdr:row>
      <xdr:rowOff>90850</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62687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134596</xdr:rowOff>
    </xdr:from>
    <xdr:to>
      <xdr:col>81</xdr:col>
      <xdr:colOff>50800</xdr:colOff>
      <xdr:row>78</xdr:row>
      <xdr:rowOff>139387</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4592300" y="13507696"/>
          <a:ext cx="889000" cy="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165066</xdr:rowOff>
    </xdr:from>
    <xdr:to>
      <xdr:col>81</xdr:col>
      <xdr:colOff>101600</xdr:colOff>
      <xdr:row>78</xdr:row>
      <xdr:rowOff>95216</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5430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111743</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14111" y="13141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130318</xdr:rowOff>
    </xdr:from>
    <xdr:to>
      <xdr:col>76</xdr:col>
      <xdr:colOff>114300</xdr:colOff>
      <xdr:row>78</xdr:row>
      <xdr:rowOff>134596</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3703300" y="13503418"/>
          <a:ext cx="889000" cy="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162920</xdr:rowOff>
    </xdr:from>
    <xdr:to>
      <xdr:col>76</xdr:col>
      <xdr:colOff>165100</xdr:colOff>
      <xdr:row>78</xdr:row>
      <xdr:rowOff>93070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4541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109597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13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119439</xdr:rowOff>
    </xdr:from>
    <xdr:to>
      <xdr:col>71</xdr:col>
      <xdr:colOff>177800</xdr:colOff>
      <xdr:row>78</xdr:row>
      <xdr:rowOff>130318</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814300" y="13492539"/>
          <a:ext cx="889000" cy="1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162185</xdr:rowOff>
    </xdr:from>
    <xdr:to>
      <xdr:col>72</xdr:col>
      <xdr:colOff>38100</xdr:colOff>
      <xdr:row>78</xdr:row>
      <xdr:rowOff>92335</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3652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108862</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139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159564</xdr:rowOff>
    </xdr:from>
    <xdr:to>
      <xdr:col>67</xdr:col>
      <xdr:colOff>101600</xdr:colOff>
      <xdr:row>78</xdr:row>
      <xdr:rowOff>89714</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2763500" y="13361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106241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13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89739</xdr:rowOff>
    </xdr:from>
    <xdr:to>
      <xdr:col>85</xdr:col>
      <xdr:colOff>177800</xdr:colOff>
      <xdr:row>79</xdr:row>
      <xdr:rowOff>19889</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6268700" y="1346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4666</xdr:rowOff>
    </xdr:from>
    <xdr:ext cx="534377" cy="259045"/>
    <xdr:sp macro="" textlink="">
      <xdr:nvSpPr>
        <xdr:cNvPr id="652" name="公債費該当値テキスト">
          <a:extLst>
            <a:ext uri="{FF2B5EF4-FFF2-40B4-BE49-F238E27FC236}">
              <a16:creationId xmlns:a16="http://schemas.microsoft.com/office/drawing/2014/main" id="{00000000-0008-0000-0600-00008C020000}"/>
            </a:ext>
          </a:extLst>
        </xdr:cNvPr>
        <xdr:cNvSpPr txBox="1"/>
      </xdr:nvSpPr>
      <xdr:spPr>
        <a:xfrm>
          <a:off x="16370300" y="1337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88587</xdr:rowOff>
    </xdr:from>
    <xdr:to>
      <xdr:col>81</xdr:col>
      <xdr:colOff>101600</xdr:colOff>
      <xdr:row>79</xdr:row>
      <xdr:rowOff>18737</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5430500" y="1346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9864</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14111" y="1355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83796</xdr:rowOff>
    </xdr:from>
    <xdr:to>
      <xdr:col>76</xdr:col>
      <xdr:colOff>165100</xdr:colOff>
      <xdr:row>79</xdr:row>
      <xdr:rowOff>13946</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4541500" y="1345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5073</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325111" y="1354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79518</xdr:rowOff>
    </xdr:from>
    <xdr:to>
      <xdr:col>72</xdr:col>
      <xdr:colOff>38100</xdr:colOff>
      <xdr:row>79</xdr:row>
      <xdr:rowOff>9668</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3652500" y="1345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795</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3436111" y="1354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68639</xdr:rowOff>
    </xdr:from>
    <xdr:to>
      <xdr:col>67</xdr:col>
      <xdr:colOff>101600</xdr:colOff>
      <xdr:row>78</xdr:row>
      <xdr:rowOff>170239</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2763500" y="1344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161366</xdr:rowOff>
    </xdr:from>
    <xdr:ext cx="534377"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547111" y="1353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積立金グラフ枠">
          <a:extLst>
            <a:ext uri="{FF2B5EF4-FFF2-40B4-BE49-F238E27FC236}">
              <a16:creationId xmlns:a16="http://schemas.microsoft.com/office/drawing/2014/main" id="{00000000-0008-0000-06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161990</xdr:rowOff>
    </xdr:from>
    <xdr:to>
      <xdr:col>85</xdr:col>
      <xdr:colOff>126364</xdr:colOff>
      <xdr:row>98</xdr:row>
      <xdr:rowOff>139441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6317595" y="15763940"/>
          <a:ext cx="1269" cy="1177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143268</xdr:rowOff>
    </xdr:from>
    <xdr:ext cx="378565" cy="259045"/>
    <xdr:sp macro="" textlink="">
      <xdr:nvSpPr>
        <xdr:cNvPr id="683" name="積立金最小値テキスト">
          <a:extLst>
            <a:ext uri="{FF2B5EF4-FFF2-40B4-BE49-F238E27FC236}">
              <a16:creationId xmlns:a16="http://schemas.microsoft.com/office/drawing/2014/main" id="{00000000-0008-0000-0600-0000AB020000}"/>
            </a:ext>
          </a:extLst>
        </xdr:cNvPr>
        <xdr:cNvSpPr txBox="1"/>
      </xdr:nvSpPr>
      <xdr:spPr>
        <a:xfrm>
          <a:off x="16370300" y="16945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139441</xdr:rowOff>
    </xdr:from>
    <xdr:to>
      <xdr:col>86</xdr:col>
      <xdr:colOff>25400</xdr:colOff>
      <xdr:row>98</xdr:row>
      <xdr:rowOff>139441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694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108667</xdr:rowOff>
    </xdr:from>
    <xdr:ext cx="599010" cy="259045"/>
    <xdr:sp macro="" textlink="">
      <xdr:nvSpPr>
        <xdr:cNvPr id="685" name="積立金最大値テキスト">
          <a:extLst>
            <a:ext uri="{FF2B5EF4-FFF2-40B4-BE49-F238E27FC236}">
              <a16:creationId xmlns:a16="http://schemas.microsoft.com/office/drawing/2014/main" id="{00000000-0008-0000-0600-0000AD020000}"/>
            </a:ext>
          </a:extLst>
        </xdr:cNvPr>
        <xdr:cNvSpPr txBox="1"/>
      </xdr:nvSpPr>
      <xdr:spPr>
        <a:xfrm>
          <a:off x="16370300" y="1553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161990</xdr:rowOff>
    </xdr:from>
    <xdr:to>
      <xdr:col>86</xdr:col>
      <xdr:colOff>25400</xdr:colOff>
      <xdr:row>91</xdr:row>
      <xdr:rowOff>161990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576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118230</xdr:rowOff>
    </xdr:from>
    <xdr:to>
      <xdr:col>85</xdr:col>
      <xdr:colOff>127000</xdr:colOff>
      <xdr:row>97</xdr:row>
      <xdr:rowOff>125172</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5481300" y="16748880"/>
          <a:ext cx="838200" cy="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166242</xdr:rowOff>
    </xdr:from>
    <xdr:ext cx="534377" cy="259045"/>
    <xdr:sp macro="" textlink="">
      <xdr:nvSpPr>
        <xdr:cNvPr id="688" name="積立金平均値テキスト">
          <a:extLst>
            <a:ext uri="{FF2B5EF4-FFF2-40B4-BE49-F238E27FC236}">
              <a16:creationId xmlns:a16="http://schemas.microsoft.com/office/drawing/2014/main" id="{00000000-0008-0000-0600-0000B0020000}"/>
            </a:ext>
          </a:extLst>
        </xdr:cNvPr>
        <xdr:cNvSpPr txBox="1"/>
      </xdr:nvSpPr>
      <xdr:spPr>
        <a:xfrm>
          <a:off x="16370300" y="16796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16365</xdr:rowOff>
    </xdr:from>
    <xdr:to>
      <xdr:col>85</xdr:col>
      <xdr:colOff>177800</xdr:colOff>
      <xdr:row>98</xdr:row>
      <xdr:rowOff>117965</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62687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125172</xdr:rowOff>
    </xdr:from>
    <xdr:to>
      <xdr:col>81</xdr:col>
      <xdr:colOff>50800</xdr:colOff>
      <xdr:row>98</xdr:row>
      <xdr:rowOff>4831</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4592300" y="16755822"/>
          <a:ext cx="889000" cy="5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30578</xdr:rowOff>
    </xdr:from>
    <xdr:to>
      <xdr:col>81</xdr:col>
      <xdr:colOff>101600</xdr:colOff>
      <xdr:row>98</xdr:row>
      <xdr:rowOff>132178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5430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123305</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14111" y="1692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4831</xdr:rowOff>
    </xdr:from>
    <xdr:to>
      <xdr:col>76</xdr:col>
      <xdr:colOff>114300</xdr:colOff>
      <xdr:row>98</xdr:row>
      <xdr:rowOff>86100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3703300" y="16806931"/>
          <a:ext cx="889000" cy="8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39653</xdr:rowOff>
    </xdr:from>
    <xdr:to>
      <xdr:col>76</xdr:col>
      <xdr:colOff>165100</xdr:colOff>
      <xdr:row>98</xdr:row>
      <xdr:rowOff>141253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4541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132380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93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86100</xdr:rowOff>
    </xdr:from>
    <xdr:to>
      <xdr:col>71</xdr:col>
      <xdr:colOff>177800</xdr:colOff>
      <xdr:row>98</xdr:row>
      <xdr:rowOff>86894</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flipV="1">
          <a:off x="12814300" y="16888200"/>
          <a:ext cx="889000" cy="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42686</xdr:rowOff>
    </xdr:from>
    <xdr:to>
      <xdr:col>72</xdr:col>
      <xdr:colOff>38100</xdr:colOff>
      <xdr:row>98</xdr:row>
      <xdr:rowOff>144286</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3652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135413</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3436111" y="1693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40642</xdr:rowOff>
    </xdr:from>
    <xdr:to>
      <xdr:col>67</xdr:col>
      <xdr:colOff>101600</xdr:colOff>
      <xdr:row>98</xdr:row>
      <xdr:rowOff>142242</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2763500" y="168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133369</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547111" y="1693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67430</xdr:rowOff>
    </xdr:from>
    <xdr:to>
      <xdr:col>85</xdr:col>
      <xdr:colOff>177800</xdr:colOff>
      <xdr:row>97</xdr:row>
      <xdr:rowOff>169030</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6268700" y="1669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90307</xdr:rowOff>
    </xdr:from>
    <xdr:ext cx="534377" cy="259045"/>
    <xdr:sp macro="" textlink="">
      <xdr:nvSpPr>
        <xdr:cNvPr id="707" name="積立金該当値テキスト">
          <a:extLst>
            <a:ext uri="{FF2B5EF4-FFF2-40B4-BE49-F238E27FC236}">
              <a16:creationId xmlns:a16="http://schemas.microsoft.com/office/drawing/2014/main" id="{00000000-0008-0000-0600-0000C3020000}"/>
            </a:ext>
          </a:extLst>
        </xdr:cNvPr>
        <xdr:cNvSpPr txBox="1"/>
      </xdr:nvSpPr>
      <xdr:spPr>
        <a:xfrm>
          <a:off x="16370300" y="1654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74372</xdr:rowOff>
    </xdr:from>
    <xdr:to>
      <xdr:col>81</xdr:col>
      <xdr:colOff>101600</xdr:colOff>
      <xdr:row>98</xdr:row>
      <xdr:rowOff>4522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5430500" y="1670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21049</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5214111" y="16480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125481</xdr:rowOff>
    </xdr:from>
    <xdr:to>
      <xdr:col>76</xdr:col>
      <xdr:colOff>165100</xdr:colOff>
      <xdr:row>98</xdr:row>
      <xdr:rowOff>55631</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4541500" y="1675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72158</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4325111" y="1653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35300</xdr:rowOff>
    </xdr:from>
    <xdr:to>
      <xdr:col>72</xdr:col>
      <xdr:colOff>38100</xdr:colOff>
      <xdr:row>98</xdr:row>
      <xdr:rowOff>136900</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3652500" y="1683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153427</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3436111" y="1661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36094</xdr:rowOff>
    </xdr:from>
    <xdr:to>
      <xdr:col>67</xdr:col>
      <xdr:colOff>101600</xdr:colOff>
      <xdr:row>98</xdr:row>
      <xdr:rowOff>137694</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2763500" y="1683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154221</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547111" y="1661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6" name="投資及び出資金グラフ枠">
          <a:extLst>
            <a:ext uri="{FF2B5EF4-FFF2-40B4-BE49-F238E27FC236}">
              <a16:creationId xmlns:a16="http://schemas.microsoft.com/office/drawing/2014/main" id="{00000000-0008-0000-0600-0000E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7386</xdr:rowOff>
    </xdr:from>
    <xdr:to>
      <xdr:col>116</xdr:col>
      <xdr:colOff>62864</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22159595" y="5322336"/>
          <a:ext cx="1269" cy="1332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8" name="投資及び出資金最小値テキスト">
          <a:extLst>
            <a:ext uri="{FF2B5EF4-FFF2-40B4-BE49-F238E27FC236}">
              <a16:creationId xmlns:a16="http://schemas.microsoft.com/office/drawing/2014/main" id="{00000000-0008-0000-0600-0000E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125513</xdr:rowOff>
    </xdr:from>
    <xdr:ext cx="534377" cy="259045"/>
    <xdr:sp macro="" textlink="">
      <xdr:nvSpPr>
        <xdr:cNvPr id="740" name="投資及び出資金最大値テキスト">
          <a:extLst>
            <a:ext uri="{FF2B5EF4-FFF2-40B4-BE49-F238E27FC236}">
              <a16:creationId xmlns:a16="http://schemas.microsoft.com/office/drawing/2014/main" id="{00000000-0008-0000-0600-0000E4020000}"/>
            </a:ext>
          </a:extLst>
        </xdr:cNvPr>
        <xdr:cNvSpPr txBox="1"/>
      </xdr:nvSpPr>
      <xdr:spPr>
        <a:xfrm>
          <a:off x="22212300" y="509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7386</xdr:rowOff>
    </xdr:from>
    <xdr:to>
      <xdr:col>116</xdr:col>
      <xdr:colOff>152400</xdr:colOff>
      <xdr:row>31</xdr:row>
      <xdr:rowOff>7386</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532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104279</xdr:rowOff>
    </xdr:from>
    <xdr:ext cx="469744" cy="259045"/>
    <xdr:sp macro="" textlink="">
      <xdr:nvSpPr>
        <xdr:cNvPr id="743" name="投資及び出資金平均値テキスト">
          <a:extLst>
            <a:ext uri="{FF2B5EF4-FFF2-40B4-BE49-F238E27FC236}">
              <a16:creationId xmlns:a16="http://schemas.microsoft.com/office/drawing/2014/main" id="{00000000-0008-0000-0600-0000E7020000}"/>
            </a:ext>
          </a:extLst>
        </xdr:cNvPr>
        <xdr:cNvSpPr txBox="1"/>
      </xdr:nvSpPr>
      <xdr:spPr>
        <a:xfrm>
          <a:off x="22212300" y="627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81402</xdr:rowOff>
    </xdr:from>
    <xdr:to>
      <xdr:col>116</xdr:col>
      <xdr:colOff>114300</xdr:colOff>
      <xdr:row>38</xdr:row>
      <xdr:rowOff>11552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2110700" y="642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144450</xdr:rowOff>
    </xdr:from>
    <xdr:to>
      <xdr:col>112</xdr:col>
      <xdr:colOff>38100</xdr:colOff>
      <xdr:row>38</xdr:row>
      <xdr:rowOff>74600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1272500" y="64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91127</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088428" y="62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152039</xdr:rowOff>
    </xdr:from>
    <xdr:to>
      <xdr:col>107</xdr:col>
      <xdr:colOff>101600</xdr:colOff>
      <xdr:row>38</xdr:row>
      <xdr:rowOff>82189</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0383500" y="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98716</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199428" y="627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161183</xdr:rowOff>
    </xdr:from>
    <xdr:to>
      <xdr:col>102</xdr:col>
      <xdr:colOff>165100</xdr:colOff>
      <xdr:row>38</xdr:row>
      <xdr:rowOff>91333</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9494500" y="650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107860</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10428" y="6280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171287</xdr:rowOff>
    </xdr:from>
    <xdr:to>
      <xdr:col>98</xdr:col>
      <xdr:colOff>38100</xdr:colOff>
      <xdr:row>38</xdr:row>
      <xdr:rowOff>101437</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8605500" y="6514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117965</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21428" y="629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2" name="投資及び出資金該当値テキスト">
          <a:extLst>
            <a:ext uri="{FF2B5EF4-FFF2-40B4-BE49-F238E27FC236}">
              <a16:creationId xmlns:a16="http://schemas.microsoft.com/office/drawing/2014/main" id="{00000000-0008-0000-0600-0000FA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31801</xdr:rowOff>
    </xdr:from>
    <xdr:to>
      <xdr:col>116</xdr:col>
      <xdr:colOff>62864</xdr:colOff>
      <xdr:row>59</xdr:row>
      <xdr:rowOff>98878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775751"/>
          <a:ext cx="1269" cy="143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149928</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550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31801</xdr:rowOff>
    </xdr:from>
    <xdr:to>
      <xdr:col>116</xdr:col>
      <xdr:colOff>152400</xdr:colOff>
      <xdr:row>51</xdr:row>
      <xdr:rowOff>31801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775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153122</xdr:rowOff>
    </xdr:from>
    <xdr:to>
      <xdr:col>116</xdr:col>
      <xdr:colOff>63500</xdr:colOff>
      <xdr:row>57</xdr:row>
      <xdr:rowOff>80394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1323300" y="9754322"/>
          <a:ext cx="838200" cy="9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95282</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10039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116855</xdr:rowOff>
    </xdr:from>
    <xdr:to>
      <xdr:col>116</xdr:col>
      <xdr:colOff>114300</xdr:colOff>
      <xdr:row>59</xdr:row>
      <xdr:rowOff>47005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6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80394</xdr:rowOff>
    </xdr:from>
    <xdr:to>
      <xdr:col>111</xdr:col>
      <xdr:colOff>177800</xdr:colOff>
      <xdr:row>58</xdr:row>
      <xdr:rowOff>83432</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0434300" y="9853044"/>
          <a:ext cx="889000" cy="17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130129</xdr:rowOff>
    </xdr:from>
    <xdr:to>
      <xdr:col>112</xdr:col>
      <xdr:colOff>38100</xdr:colOff>
      <xdr:row>59</xdr:row>
      <xdr:rowOff>60279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7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51406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10166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69912</xdr:rowOff>
    </xdr:from>
    <xdr:to>
      <xdr:col>107</xdr:col>
      <xdr:colOff>50800</xdr:colOff>
      <xdr:row>58</xdr:row>
      <xdr:rowOff>83432</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014012"/>
          <a:ext cx="889000" cy="1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128301</xdr:rowOff>
    </xdr:from>
    <xdr:to>
      <xdr:col>107</xdr:col>
      <xdr:colOff>101600</xdr:colOff>
      <xdr:row>59</xdr:row>
      <xdr:rowOff>58451</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49578</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16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69912</xdr:rowOff>
    </xdr:from>
    <xdr:to>
      <xdr:col>102</xdr:col>
      <xdr:colOff>114300</xdr:colOff>
      <xdr:row>58</xdr:row>
      <xdr:rowOff>81570</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10014012"/>
          <a:ext cx="889000" cy="1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131665</xdr:rowOff>
    </xdr:from>
    <xdr:to>
      <xdr:col>102</xdr:col>
      <xdr:colOff>165100</xdr:colOff>
      <xdr:row>59</xdr:row>
      <xdr:rowOff>61815</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52942</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10168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125051</xdr:rowOff>
    </xdr:from>
    <xdr:to>
      <xdr:col>98</xdr:col>
      <xdr:colOff>38100</xdr:colOff>
      <xdr:row>59</xdr:row>
      <xdr:rowOff>55201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69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46328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10161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102322</xdr:rowOff>
    </xdr:from>
    <xdr:to>
      <xdr:col>116</xdr:col>
      <xdr:colOff>114300</xdr:colOff>
      <xdr:row>57</xdr:row>
      <xdr:rowOff>32472</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970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125199</xdr:rowOff>
    </xdr:from>
    <xdr:ext cx="534377"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55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29594</xdr:rowOff>
    </xdr:from>
    <xdr:to>
      <xdr:col>112</xdr:col>
      <xdr:colOff>38100</xdr:colOff>
      <xdr:row>57</xdr:row>
      <xdr:rowOff>131194</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80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147721</xdr:rowOff>
    </xdr:from>
    <xdr:ext cx="534377"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56111" y="957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32632</xdr:rowOff>
    </xdr:from>
    <xdr:to>
      <xdr:col>107</xdr:col>
      <xdr:colOff>101600</xdr:colOff>
      <xdr:row>58</xdr:row>
      <xdr:rowOff>134232</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9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150759</xdr:rowOff>
    </xdr:from>
    <xdr:ext cx="534377"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67111" y="975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19112</xdr:rowOff>
    </xdr:from>
    <xdr:to>
      <xdr:col>102</xdr:col>
      <xdr:colOff>165100</xdr:colOff>
      <xdr:row>58</xdr:row>
      <xdr:rowOff>120712</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96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137239</xdr:rowOff>
    </xdr:from>
    <xdr:ext cx="534377"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278111" y="973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30770</xdr:rowOff>
    </xdr:from>
    <xdr:to>
      <xdr:col>98</xdr:col>
      <xdr:colOff>38100</xdr:colOff>
      <xdr:row>58</xdr:row>
      <xdr:rowOff>132370</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97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148897</xdr:rowOff>
    </xdr:from>
    <xdr:ext cx="534377"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389111" y="975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140271</xdr:rowOff>
    </xdr:from>
    <xdr:to>
      <xdr:col>116</xdr:col>
      <xdr:colOff>62864</xdr:colOff>
      <xdr:row>78</xdr:row>
      <xdr:rowOff>69481</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1970321"/>
          <a:ext cx="1269" cy="1472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73308</xdr:rowOff>
    </xdr:from>
    <xdr:ext cx="534377" cy="259045"/>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44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69481</xdr:rowOff>
    </xdr:from>
    <xdr:to>
      <xdr:col>116</xdr:col>
      <xdr:colOff>152400</xdr:colOff>
      <xdr:row>78</xdr:row>
      <xdr:rowOff>69481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442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86948</xdr:rowOff>
    </xdr:from>
    <xdr:ext cx="599010" cy="2590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1745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140271</xdr:rowOff>
    </xdr:from>
    <xdr:to>
      <xdr:col>116</xdr:col>
      <xdr:colOff>152400</xdr:colOff>
      <xdr:row>69</xdr:row>
      <xdr:rowOff>140271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1970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167418</xdr:rowOff>
    </xdr:from>
    <xdr:to>
      <xdr:col>116</xdr:col>
      <xdr:colOff>63500</xdr:colOff>
      <xdr:row>77</xdr:row>
      <xdr:rowOff>60700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1323300" y="13026168"/>
          <a:ext cx="838200" cy="23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68115</xdr:rowOff>
    </xdr:from>
    <xdr:ext cx="534377" cy="2590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27554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45238</xdr:rowOff>
    </xdr:from>
    <xdr:to>
      <xdr:col>116</xdr:col>
      <xdr:colOff>114300</xdr:colOff>
      <xdr:row>75</xdr:row>
      <xdr:rowOff>146838</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290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167418</xdr:rowOff>
    </xdr:from>
    <xdr:to>
      <xdr:col>111</xdr:col>
      <xdr:colOff>177800</xdr:colOff>
      <xdr:row>76</xdr:row>
      <xdr:rowOff>17304</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3026168"/>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71793</xdr:rowOff>
    </xdr:from>
    <xdr:to>
      <xdr:col>112</xdr:col>
      <xdr:colOff>38100</xdr:colOff>
      <xdr:row>75</xdr:row>
      <xdr:rowOff>1943</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27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18470</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6111" y="12534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17304</xdr:rowOff>
    </xdr:from>
    <xdr:to>
      <xdr:col>107</xdr:col>
      <xdr:colOff>50800</xdr:colOff>
      <xdr:row>76</xdr:row>
      <xdr:rowOff>26448</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30475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46875</xdr:rowOff>
    </xdr:from>
    <xdr:to>
      <xdr:col>107</xdr:col>
      <xdr:colOff>101600</xdr:colOff>
      <xdr:row>74</xdr:row>
      <xdr:rowOff>148475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2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165002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7111" y="1250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26448</xdr:rowOff>
    </xdr:from>
    <xdr:to>
      <xdr:col>102</xdr:col>
      <xdr:colOff>114300</xdr:colOff>
      <xdr:row>76</xdr:row>
      <xdr:rowOff>47174</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flipV="1">
          <a:off x="18656300" y="13056648"/>
          <a:ext cx="889000" cy="20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29102</xdr:rowOff>
    </xdr:from>
    <xdr:to>
      <xdr:col>102</xdr:col>
      <xdr:colOff>165100</xdr:colOff>
      <xdr:row>74</xdr:row>
      <xdr:rowOff>130702</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71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147229</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8111" y="1249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11271</xdr:rowOff>
    </xdr:from>
    <xdr:to>
      <xdr:col>98</xdr:col>
      <xdr:colOff>38100</xdr:colOff>
      <xdr:row>74</xdr:row>
      <xdr:rowOff>112871</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69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129398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9111" y="1247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9900</xdr:rowOff>
    </xdr:from>
    <xdr:to>
      <xdr:col>116</xdr:col>
      <xdr:colOff>114300</xdr:colOff>
      <xdr:row>77</xdr:row>
      <xdr:rowOff>111500</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321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159777</xdr:rowOff>
    </xdr:from>
    <xdr:ext cx="534377" cy="259045"/>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318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116618</xdr:rowOff>
    </xdr:from>
    <xdr:to>
      <xdr:col>112</xdr:col>
      <xdr:colOff>38100</xdr:colOff>
      <xdr:row>76</xdr:row>
      <xdr:rowOff>46768</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97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37895</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6111" y="1306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137954</xdr:rowOff>
    </xdr:from>
    <xdr:to>
      <xdr:col>107</xdr:col>
      <xdr:colOff>101600</xdr:colOff>
      <xdr:row>76</xdr:row>
      <xdr:rowOff>68104</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99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59231</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7111" y="13089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147098</xdr:rowOff>
    </xdr:from>
    <xdr:to>
      <xdr:col>102</xdr:col>
      <xdr:colOff>165100</xdr:colOff>
      <xdr:row>76</xdr:row>
      <xdr:rowOff>77248</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300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68375</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8111" y="13098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167824</xdr:rowOff>
    </xdr:from>
    <xdr:to>
      <xdr:col>98</xdr:col>
      <xdr:colOff>38100</xdr:colOff>
      <xdr:row>76</xdr:row>
      <xdr:rowOff>97974</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302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89101</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9111" y="1311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a:extLst>
            <a:ext uri="{FF2B5EF4-FFF2-40B4-BE49-F238E27FC236}">
              <a16:creationId xmlns:a16="http://schemas.microsoft.com/office/drawing/2014/main" id="{00000000-0008-0000-0600-00008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168021</xdr:rowOff>
    </xdr:from>
    <xdr:to>
      <xdr:col>116</xdr:col>
      <xdr:colOff>62864</xdr:colOff>
      <xdr:row>99</xdr:row>
      <xdr:rowOff>44450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flipV="1">
          <a:off x="22159595" y="15598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92219</xdr:rowOff>
    </xdr:from>
    <xdr:ext cx="249299" cy="259045"/>
    <xdr:sp macro="" textlink="">
      <xdr:nvSpPr>
        <xdr:cNvPr id="912" name="前年度繰上充用金最小値テキスト">
          <a:extLst>
            <a:ext uri="{FF2B5EF4-FFF2-40B4-BE49-F238E27FC236}">
              <a16:creationId xmlns:a16="http://schemas.microsoft.com/office/drawing/2014/main" id="{00000000-0008-0000-0600-000090030000}"/>
            </a:ext>
          </a:extLst>
        </xdr:cNvPr>
        <xdr:cNvSpPr txBox="1"/>
      </xdr:nvSpPr>
      <xdr:spPr>
        <a:xfrm>
          <a:off x="22212300" y="17065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114698</xdr:rowOff>
    </xdr:from>
    <xdr:ext cx="534377" cy="259045"/>
    <xdr:sp macro="" textlink="">
      <xdr:nvSpPr>
        <xdr:cNvPr id="914" name="前年度繰上充用金最大値テキスト">
          <a:extLst>
            <a:ext uri="{FF2B5EF4-FFF2-40B4-BE49-F238E27FC236}">
              <a16:creationId xmlns:a16="http://schemas.microsoft.com/office/drawing/2014/main" id="{00000000-0008-0000-0600-000092030000}"/>
            </a:ext>
          </a:extLst>
        </xdr:cNvPr>
        <xdr:cNvSpPr txBox="1"/>
      </xdr:nvSpPr>
      <xdr:spPr>
        <a:xfrm>
          <a:off x="22212300" y="1537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168021</xdr:rowOff>
    </xdr:from>
    <xdr:to>
      <xdr:col>116</xdr:col>
      <xdr:colOff>152400</xdr:colOff>
      <xdr:row>90</xdr:row>
      <xdr:rowOff>168021</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22072600" y="15598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9669</xdr:rowOff>
    </xdr:from>
    <xdr:ext cx="313932" cy="259045"/>
    <xdr:sp macro="" textlink="">
      <xdr:nvSpPr>
        <xdr:cNvPr id="917" name="前年度繰上充用金平均値テキスト">
          <a:extLst>
            <a:ext uri="{FF2B5EF4-FFF2-40B4-BE49-F238E27FC236}">
              <a16:creationId xmlns:a16="http://schemas.microsoft.com/office/drawing/2014/main" id="{00000000-0008-0000-0600-000095030000}"/>
            </a:ext>
          </a:extLst>
        </xdr:cNvPr>
        <xdr:cNvSpPr txBox="1"/>
      </xdr:nvSpPr>
      <xdr:spPr>
        <a:xfrm>
          <a:off x="22212300" y="16811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158242</xdr:rowOff>
    </xdr:from>
    <xdr:to>
      <xdr:col>116</xdr:col>
      <xdr:colOff>114300</xdr:colOff>
      <xdr:row>99</xdr:row>
      <xdr:rowOff>88392</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221107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156972</xdr:rowOff>
    </xdr:from>
    <xdr:to>
      <xdr:col>112</xdr:col>
      <xdr:colOff>38100</xdr:colOff>
      <xdr:row>99</xdr:row>
      <xdr:rowOff>87122</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1272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103649</xdr:rowOff>
    </xdr:from>
    <xdr:ext cx="313932"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166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156718</xdr:rowOff>
    </xdr:from>
    <xdr:to>
      <xdr:col>107</xdr:col>
      <xdr:colOff>101600</xdr:colOff>
      <xdr:row>99</xdr:row>
      <xdr:rowOff>86868</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20383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103395</xdr:rowOff>
    </xdr:from>
    <xdr:ext cx="313932"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77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157353</xdr:rowOff>
    </xdr:from>
    <xdr:to>
      <xdr:col>102</xdr:col>
      <xdr:colOff>165100</xdr:colOff>
      <xdr:row>99</xdr:row>
      <xdr:rowOff>87503</xdr:rowOff>
    </xdr:to>
    <xdr:sp macro="" textlink="">
      <xdr:nvSpPr>
        <xdr:cNvPr id="926" name="フローチャート: 判断 925">
          <a:extLst>
            <a:ext uri="{FF2B5EF4-FFF2-40B4-BE49-F238E27FC236}">
              <a16:creationId xmlns:a16="http://schemas.microsoft.com/office/drawing/2014/main" id="{00000000-0008-0000-0600-00009E030000}"/>
            </a:ext>
          </a:extLst>
        </xdr:cNvPr>
        <xdr:cNvSpPr/>
      </xdr:nvSpPr>
      <xdr:spPr>
        <a:xfrm>
          <a:off x="19494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104030</xdr:rowOff>
    </xdr:from>
    <xdr:ext cx="313932"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88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158114</xdr:rowOff>
    </xdr:from>
    <xdr:to>
      <xdr:col>98</xdr:col>
      <xdr:colOff>38100</xdr:colOff>
      <xdr:row>99</xdr:row>
      <xdr:rowOff>88264</xdr:rowOff>
    </xdr:to>
    <xdr:sp macro="" textlink="">
      <xdr:nvSpPr>
        <xdr:cNvPr id="928" name="フローチャート: 判断 927">
          <a:extLst>
            <a:ext uri="{FF2B5EF4-FFF2-40B4-BE49-F238E27FC236}">
              <a16:creationId xmlns:a16="http://schemas.microsoft.com/office/drawing/2014/main" id="{00000000-0008-0000-0600-0000A0030000}"/>
            </a:ext>
          </a:extLst>
        </xdr:cNvPr>
        <xdr:cNvSpPr/>
      </xdr:nvSpPr>
      <xdr:spPr>
        <a:xfrm>
          <a:off x="18605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104791</xdr:rowOff>
    </xdr:from>
    <xdr:ext cx="313932"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499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136669</xdr:rowOff>
    </xdr:from>
    <xdr:ext cx="249299" cy="259045"/>
    <xdr:sp macro="" textlink="">
      <xdr:nvSpPr>
        <xdr:cNvPr id="936" name="前年度繰上充用金該当値テキスト">
          <a:extLst>
            <a:ext uri="{FF2B5EF4-FFF2-40B4-BE49-F238E27FC236}">
              <a16:creationId xmlns:a16="http://schemas.microsoft.com/office/drawing/2014/main" id="{00000000-0008-0000-0600-0000A8030000}"/>
            </a:ext>
          </a:extLst>
        </xdr:cNvPr>
        <xdr:cNvSpPr txBox="1"/>
      </xdr:nvSpPr>
      <xdr:spPr>
        <a:xfrm>
          <a:off x="22212300" y="16938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9" name="楕円 938">
          <a:extLst>
            <a:ext uri="{FF2B5EF4-FFF2-40B4-BE49-F238E27FC236}">
              <a16:creationId xmlns:a16="http://schemas.microsoft.com/office/drawing/2014/main" id="{00000000-0008-0000-0600-0000AB030000}"/>
            </a:ext>
          </a:extLst>
        </xdr:cNvPr>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1" name="楕円 940">
          <a:extLst>
            <a:ext uri="{FF2B5EF4-FFF2-40B4-BE49-F238E27FC236}">
              <a16:creationId xmlns:a16="http://schemas.microsoft.com/office/drawing/2014/main" id="{00000000-0008-0000-0600-0000AD030000}"/>
            </a:ext>
          </a:extLst>
        </xdr:cNvPr>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42" name="テキスト ボックス 941">
          <a:extLst>
            <a:ext uri="{FF2B5EF4-FFF2-40B4-BE49-F238E27FC236}">
              <a16:creationId xmlns:a16="http://schemas.microsoft.com/office/drawing/2014/main" id="{00000000-0008-0000-0600-0000AE030000}"/>
            </a:ext>
          </a:extLst>
        </xdr:cNvPr>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3" name="楕円 942">
          <a:extLst>
            <a:ext uri="{FF2B5EF4-FFF2-40B4-BE49-F238E27FC236}">
              <a16:creationId xmlns:a16="http://schemas.microsoft.com/office/drawing/2014/main" id="{00000000-0008-0000-0600-0000AF030000}"/>
            </a:ext>
          </a:extLst>
        </xdr:cNvPr>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a:extLst>
            <a:ext uri="{FF2B5EF4-FFF2-40B4-BE49-F238E27FC236}">
              <a16:creationId xmlns:a16="http://schemas.microsoft.com/office/drawing/2014/main" id="{00000000-0008-0000-0600-0000B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a:extLst>
            <a:ext uri="{FF2B5EF4-FFF2-40B4-BE49-F238E27FC236}">
              <a16:creationId xmlns:a16="http://schemas.microsoft.com/office/drawing/2014/main" id="{00000000-0008-0000-0600-0000B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約７５９，４３９円となっている。主な構成項目である人件費は、住民一人当たり６５，１６０円となっている。前年度に比べ増加した要因としては会計年度任用職員制度の導入による経費の増が挙げられる。また、類似団体平均値と比べ低い水準となっている要因は、ごみ処理業務や消防業務を一部事務組合で行っていることや、行政改革アクションプラン等による人員の適正化等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全体的に住民一人当たりのコストは類似団体の平均を下回っているが、令和２年度は補助費等において住民一人当たりのコストが２５８，１０４円となり、前年度に比べ１６５，７９１円増加し、類似団体平均より５７，９８８円高くなっている。その要因としては、特別定額給付金給付事業による増や新型コロナウイルス感染症の感染拡大による地域経済への影響を軽減するために実施した地域経済緊急対策事業の増等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貸付金において住民一人当たりのコストが２８，１７８円となり、前年度に比べ６，０４６円増加し、類似団体平均より２１，８９０円高くなっているが、その要因として商工業分野での貸付事業の増が挙げられ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山形県寒河江市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40,719
40,356
139.03
31,909,692
30,923,633
778,890
10,457,099
16,142,675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8.3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22542</xdr:rowOff>
    </xdr:from>
    <xdr:to>
      <xdr:col>24</xdr:col>
      <xdr:colOff>62865</xdr:colOff>
      <xdr:row>38</xdr:row>
      <xdr:rowOff>15113</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37492"/>
          <a:ext cx="127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18940</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53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15113</xdr:rowOff>
    </xdr:from>
    <xdr:to>
      <xdr:col>24</xdr:col>
      <xdr:colOff>152400</xdr:colOff>
      <xdr:row>38</xdr:row>
      <xdr:rowOff>15113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53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140669</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12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22542</xdr:rowOff>
    </xdr:from>
    <xdr:to>
      <xdr:col>24</xdr:col>
      <xdr:colOff>152400</xdr:colOff>
      <xdr:row>31</xdr:row>
      <xdr:rowOff>22542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3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150559</xdr:rowOff>
    </xdr:from>
    <xdr:to>
      <xdr:col>24</xdr:col>
      <xdr:colOff>63500</xdr:colOff>
      <xdr:row>36</xdr:row>
      <xdr:rowOff>163513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322759"/>
          <a:ext cx="838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148543</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77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125666</xdr:rowOff>
    </xdr:from>
    <xdr:to>
      <xdr:col>24</xdr:col>
      <xdr:colOff>114300</xdr:colOff>
      <xdr:row>36</xdr:row>
      <xdr:rowOff>55816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150368</xdr:rowOff>
    </xdr:from>
    <xdr:to>
      <xdr:col>19</xdr:col>
      <xdr:colOff>177800</xdr:colOff>
      <xdr:row>36</xdr:row>
      <xdr:rowOff>150559</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322568"/>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86233</xdr:rowOff>
    </xdr:from>
    <xdr:to>
      <xdr:col>20</xdr:col>
      <xdr:colOff>38100</xdr:colOff>
      <xdr:row>36</xdr:row>
      <xdr:rowOff>16383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32910</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148844</xdr:rowOff>
    </xdr:from>
    <xdr:to>
      <xdr:col>15</xdr:col>
      <xdr:colOff>50800</xdr:colOff>
      <xdr:row>36</xdr:row>
      <xdr:rowOff>150368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32104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81280</xdr:rowOff>
    </xdr:from>
    <xdr:to>
      <xdr:col>15</xdr:col>
      <xdr:colOff>101600</xdr:colOff>
      <xdr:row>36</xdr:row>
      <xdr:rowOff>11430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27957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148844</xdr:rowOff>
    </xdr:from>
    <xdr:to>
      <xdr:col>10</xdr:col>
      <xdr:colOff>114300</xdr:colOff>
      <xdr:row>36</xdr:row>
      <xdr:rowOff>162560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63210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86614</xdr:rowOff>
    </xdr:from>
    <xdr:to>
      <xdr:col>10</xdr:col>
      <xdr:colOff>165100</xdr:colOff>
      <xdr:row>36</xdr:row>
      <xdr:rowOff>16764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33291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92520</xdr:rowOff>
    </xdr:from>
    <xdr:to>
      <xdr:col>6</xdr:col>
      <xdr:colOff>38100</xdr:colOff>
      <xdr:row>36</xdr:row>
      <xdr:rowOff>22670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39197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112713</xdr:rowOff>
    </xdr:from>
    <xdr:to>
      <xdr:col>24</xdr:col>
      <xdr:colOff>114300</xdr:colOff>
      <xdr:row>37</xdr:row>
      <xdr:rowOff>42863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28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91140</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263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99759</xdr:rowOff>
    </xdr:from>
    <xdr:to>
      <xdr:col>20</xdr:col>
      <xdr:colOff>38100</xdr:colOff>
      <xdr:row>37</xdr:row>
      <xdr:rowOff>29909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271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21036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364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99568</xdr:rowOff>
    </xdr:from>
    <xdr:to>
      <xdr:col>15</xdr:col>
      <xdr:colOff>101600</xdr:colOff>
      <xdr:row>37</xdr:row>
      <xdr:rowOff>29718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271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20845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36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98044</xdr:rowOff>
    </xdr:from>
    <xdr:to>
      <xdr:col>10</xdr:col>
      <xdr:colOff>165100</xdr:colOff>
      <xdr:row>37</xdr:row>
      <xdr:rowOff>28194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27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19321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362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111760</xdr:rowOff>
    </xdr:from>
    <xdr:to>
      <xdr:col>6</xdr:col>
      <xdr:colOff>38100</xdr:colOff>
      <xdr:row>37</xdr:row>
      <xdr:rowOff>41910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33037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37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74706</xdr:rowOff>
    </xdr:from>
    <xdr:to>
      <xdr:col>24</xdr:col>
      <xdr:colOff>62865</xdr:colOff>
      <xdr:row>58</xdr:row>
      <xdr:rowOff>58538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647206"/>
          <a:ext cx="1270" cy="1355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62365</xdr:rowOff>
    </xdr:from>
    <xdr:ext cx="599010"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0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58538</xdr:rowOff>
    </xdr:from>
    <xdr:to>
      <xdr:col>24</xdr:col>
      <xdr:colOff>152400</xdr:colOff>
      <xdr:row>58</xdr:row>
      <xdr:rowOff>58538</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02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21383</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422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959,804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74706</xdr:rowOff>
    </xdr:from>
    <xdr:to>
      <xdr:col>24</xdr:col>
      <xdr:colOff>152400</xdr:colOff>
      <xdr:row>50</xdr:row>
      <xdr:rowOff>74706</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64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105008</xdr:rowOff>
    </xdr:from>
    <xdr:to>
      <xdr:col>24</xdr:col>
      <xdr:colOff>63500</xdr:colOff>
      <xdr:row>57</xdr:row>
      <xdr:rowOff>140719</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706208"/>
          <a:ext cx="838200" cy="20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25338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7979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46911</xdr:rowOff>
    </xdr:from>
    <xdr:to>
      <xdr:col>24</xdr:col>
      <xdr:colOff>114300</xdr:colOff>
      <xdr:row>57</xdr:row>
      <xdr:rowOff>148511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81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140719</xdr:rowOff>
    </xdr:from>
    <xdr:to>
      <xdr:col>19</xdr:col>
      <xdr:colOff>177800</xdr:colOff>
      <xdr:row>58</xdr:row>
      <xdr:rowOff>52684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913369"/>
          <a:ext cx="889000" cy="8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53635</xdr:rowOff>
    </xdr:from>
    <xdr:to>
      <xdr:col>20</xdr:col>
      <xdr:colOff>38100</xdr:colOff>
      <xdr:row>58</xdr:row>
      <xdr:rowOff>155235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9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146362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10090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52684</xdr:rowOff>
    </xdr:from>
    <xdr:to>
      <xdr:col>15</xdr:col>
      <xdr:colOff>50800</xdr:colOff>
      <xdr:row>58</xdr:row>
      <xdr:rowOff>120106</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96784"/>
          <a:ext cx="889000" cy="67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73656</xdr:rowOff>
    </xdr:from>
    <xdr:to>
      <xdr:col>15</xdr:col>
      <xdr:colOff>101600</xdr:colOff>
      <xdr:row>59</xdr:row>
      <xdr:rowOff>3806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1001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166383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1011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120106</xdr:rowOff>
    </xdr:from>
    <xdr:to>
      <xdr:col>10</xdr:col>
      <xdr:colOff>114300</xdr:colOff>
      <xdr:row>58</xdr:row>
      <xdr:rowOff>124663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64206"/>
          <a:ext cx="889000" cy="4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74802</xdr:rowOff>
    </xdr:from>
    <xdr:to>
      <xdr:col>10</xdr:col>
      <xdr:colOff>165100</xdr:colOff>
      <xdr:row>59</xdr:row>
      <xdr:rowOff>4952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1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167529</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1011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79988</xdr:rowOff>
    </xdr:from>
    <xdr:to>
      <xdr:col>6</xdr:col>
      <xdr:colOff>38100</xdr:colOff>
      <xdr:row>59</xdr:row>
      <xdr:rowOff>10138</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2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1265</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10116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54208</xdr:rowOff>
    </xdr:from>
    <xdr:to>
      <xdr:col>24</xdr:col>
      <xdr:colOff>114300</xdr:colOff>
      <xdr:row>56</xdr:row>
      <xdr:rowOff>155808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6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77085</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506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89919</xdr:rowOff>
    </xdr:from>
    <xdr:to>
      <xdr:col>20</xdr:col>
      <xdr:colOff>38100</xdr:colOff>
      <xdr:row>58</xdr:row>
      <xdr:rowOff>20069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6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36596</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637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1884</xdr:rowOff>
    </xdr:from>
    <xdr:to>
      <xdr:col>15</xdr:col>
      <xdr:colOff>101600</xdr:colOff>
      <xdr:row>58</xdr:row>
      <xdr:rowOff>103484</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4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120011</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721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69306</xdr:rowOff>
    </xdr:from>
    <xdr:to>
      <xdr:col>10</xdr:col>
      <xdr:colOff>165100</xdr:colOff>
      <xdr:row>58</xdr:row>
      <xdr:rowOff>170906</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1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15983</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78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73863</xdr:rowOff>
    </xdr:from>
    <xdr:to>
      <xdr:col>6</xdr:col>
      <xdr:colOff>38100</xdr:colOff>
      <xdr:row>59</xdr:row>
      <xdr:rowOff>4013</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1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20540</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79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23256</xdr:rowOff>
    </xdr:from>
    <xdr:to>
      <xdr:col>24</xdr:col>
      <xdr:colOff>62865</xdr:colOff>
      <xdr:row>78</xdr:row>
      <xdr:rowOff>42033</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96206"/>
          <a:ext cx="1270" cy="1218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45860</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18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42033</xdr:rowOff>
    </xdr:from>
    <xdr:to>
      <xdr:col>24</xdr:col>
      <xdr:colOff>152400</xdr:colOff>
      <xdr:row>78</xdr:row>
      <xdr:rowOff>42033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1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141383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71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387,969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23256</xdr:rowOff>
    </xdr:from>
    <xdr:to>
      <xdr:col>24</xdr:col>
      <xdr:colOff>152400</xdr:colOff>
      <xdr:row>71</xdr:row>
      <xdr:rowOff>23256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96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99028</xdr:rowOff>
    </xdr:from>
    <xdr:to>
      <xdr:col>24</xdr:col>
      <xdr:colOff>63500</xdr:colOff>
      <xdr:row>77</xdr:row>
      <xdr:rowOff>155121</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300678"/>
          <a:ext cx="838200" cy="5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49003</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077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26127</xdr:rowOff>
    </xdr:from>
    <xdr:to>
      <xdr:col>24</xdr:col>
      <xdr:colOff>114300</xdr:colOff>
      <xdr:row>76</xdr:row>
      <xdr:rowOff>127727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89125</xdr:rowOff>
    </xdr:from>
    <xdr:to>
      <xdr:col>19</xdr:col>
      <xdr:colOff>177800</xdr:colOff>
      <xdr:row>77</xdr:row>
      <xdr:rowOff>155121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908300" y="13290775"/>
          <a:ext cx="889000" cy="65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40798</xdr:rowOff>
    </xdr:from>
    <xdr:to>
      <xdr:col>20</xdr:col>
      <xdr:colOff>38100</xdr:colOff>
      <xdr:row>76</xdr:row>
      <xdr:rowOff>142398</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158925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846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89125</xdr:rowOff>
    </xdr:from>
    <xdr:to>
      <xdr:col>15</xdr:col>
      <xdr:colOff>50800</xdr:colOff>
      <xdr:row>77</xdr:row>
      <xdr:rowOff>152378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290775"/>
          <a:ext cx="889000" cy="63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63946</xdr:rowOff>
    </xdr:from>
    <xdr:to>
      <xdr:col>15</xdr:col>
      <xdr:colOff>101600</xdr:colOff>
      <xdr:row>76</xdr:row>
      <xdr:rowOff>165546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10623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6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152378</xdr:rowOff>
    </xdr:from>
    <xdr:to>
      <xdr:col>10</xdr:col>
      <xdr:colOff>114300</xdr:colOff>
      <xdr:row>77</xdr:row>
      <xdr:rowOff>161083</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54028"/>
          <a:ext cx="889000" cy="8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73740</xdr:rowOff>
    </xdr:from>
    <xdr:to>
      <xdr:col>10</xdr:col>
      <xdr:colOff>165100</xdr:colOff>
      <xdr:row>77</xdr:row>
      <xdr:rowOff>3890</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20416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7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80090</xdr:rowOff>
    </xdr:from>
    <xdr:to>
      <xdr:col>6</xdr:col>
      <xdr:colOff>38100</xdr:colOff>
      <xdr:row>77</xdr:row>
      <xdr:rowOff>10240</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26767</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85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48228</xdr:rowOff>
    </xdr:from>
    <xdr:to>
      <xdr:col>24</xdr:col>
      <xdr:colOff>114300</xdr:colOff>
      <xdr:row>77</xdr:row>
      <xdr:rowOff>149828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4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134605</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64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104321</xdr:rowOff>
    </xdr:from>
    <xdr:to>
      <xdr:col>20</xdr:col>
      <xdr:colOff>38100</xdr:colOff>
      <xdr:row>78</xdr:row>
      <xdr:rowOff>34471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30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25598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398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38325</xdr:rowOff>
    </xdr:from>
    <xdr:to>
      <xdr:col>15</xdr:col>
      <xdr:colOff>101600</xdr:colOff>
      <xdr:row>77</xdr:row>
      <xdr:rowOff>139925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3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131052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332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101578</xdr:rowOff>
    </xdr:from>
    <xdr:to>
      <xdr:col>10</xdr:col>
      <xdr:colOff>165100</xdr:colOff>
      <xdr:row>78</xdr:row>
      <xdr:rowOff>31728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0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22855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395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110283</xdr:rowOff>
    </xdr:from>
    <xdr:to>
      <xdr:col>6</xdr:col>
      <xdr:colOff>38100</xdr:colOff>
      <xdr:row>78</xdr:row>
      <xdr:rowOff>40433</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311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31560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404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39072</xdr:rowOff>
    </xdr:from>
    <xdr:to>
      <xdr:col>24</xdr:col>
      <xdr:colOff>62865</xdr:colOff>
      <xdr:row>98</xdr:row>
      <xdr:rowOff>33282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69572"/>
          <a:ext cx="1270" cy="1365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37109</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3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33282</xdr:rowOff>
    </xdr:from>
    <xdr:to>
      <xdr:col>24</xdr:col>
      <xdr:colOff>152400</xdr:colOff>
      <xdr:row>98</xdr:row>
      <xdr:rowOff>33282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35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157199</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44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39072</xdr:rowOff>
    </xdr:from>
    <xdr:to>
      <xdr:col>24</xdr:col>
      <xdr:colOff>152400</xdr:colOff>
      <xdr:row>90</xdr:row>
      <xdr:rowOff>39072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6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18706</xdr:rowOff>
    </xdr:from>
    <xdr:to>
      <xdr:col>24</xdr:col>
      <xdr:colOff>63500</xdr:colOff>
      <xdr:row>97</xdr:row>
      <xdr:rowOff>48434</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649356"/>
          <a:ext cx="838200" cy="2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136194</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52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113317</xdr:rowOff>
    </xdr:from>
    <xdr:to>
      <xdr:col>24</xdr:col>
      <xdr:colOff>114300</xdr:colOff>
      <xdr:row>96</xdr:row>
      <xdr:rowOff>43467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0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48434</xdr:rowOff>
    </xdr:from>
    <xdr:to>
      <xdr:col>19</xdr:col>
      <xdr:colOff>177800</xdr:colOff>
      <xdr:row>97</xdr:row>
      <xdr:rowOff>67790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679084"/>
          <a:ext cx="889000" cy="1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128197</xdr:rowOff>
    </xdr:from>
    <xdr:to>
      <xdr:col>20</xdr:col>
      <xdr:colOff>38100</xdr:colOff>
      <xdr:row>96</xdr:row>
      <xdr:rowOff>58347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1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74874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19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67790</xdr:rowOff>
    </xdr:from>
    <xdr:to>
      <xdr:col>15</xdr:col>
      <xdr:colOff>50800</xdr:colOff>
      <xdr:row>97</xdr:row>
      <xdr:rowOff>87633</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698440"/>
          <a:ext cx="889000" cy="1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154225</xdr:rowOff>
    </xdr:from>
    <xdr:to>
      <xdr:col>15</xdr:col>
      <xdr:colOff>101600</xdr:colOff>
      <xdr:row>96</xdr:row>
      <xdr:rowOff>84375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100902</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17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83933</xdr:rowOff>
    </xdr:from>
    <xdr:to>
      <xdr:col>10</xdr:col>
      <xdr:colOff>114300</xdr:colOff>
      <xdr:row>97</xdr:row>
      <xdr:rowOff>87633</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714583"/>
          <a:ext cx="889000" cy="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152843</xdr:rowOff>
    </xdr:from>
    <xdr:to>
      <xdr:col>10</xdr:col>
      <xdr:colOff>165100</xdr:colOff>
      <xdr:row>96</xdr:row>
      <xdr:rowOff>82993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99520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150774</xdr:rowOff>
    </xdr:from>
    <xdr:to>
      <xdr:col>6</xdr:col>
      <xdr:colOff>38100</xdr:colOff>
      <xdr:row>96</xdr:row>
      <xdr:rowOff>80924</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97451</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139356</xdr:rowOff>
    </xdr:from>
    <xdr:to>
      <xdr:col>24</xdr:col>
      <xdr:colOff>114300</xdr:colOff>
      <xdr:row>97</xdr:row>
      <xdr:rowOff>69506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5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117783</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7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169084</xdr:rowOff>
    </xdr:from>
    <xdr:to>
      <xdr:col>20</xdr:col>
      <xdr:colOff>38100</xdr:colOff>
      <xdr:row>97</xdr:row>
      <xdr:rowOff>99234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2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90361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2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16990</xdr:rowOff>
    </xdr:from>
    <xdr:to>
      <xdr:col>15</xdr:col>
      <xdr:colOff>101600</xdr:colOff>
      <xdr:row>97</xdr:row>
      <xdr:rowOff>118590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4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109717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4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36833</xdr:rowOff>
    </xdr:from>
    <xdr:to>
      <xdr:col>10</xdr:col>
      <xdr:colOff>165100</xdr:colOff>
      <xdr:row>97</xdr:row>
      <xdr:rowOff>138433</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6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129560</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60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33133</xdr:rowOff>
    </xdr:from>
    <xdr:to>
      <xdr:col>6</xdr:col>
      <xdr:colOff>38100</xdr:colOff>
      <xdr:row>97</xdr:row>
      <xdr:rowOff>134733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6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125860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5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110308</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253808"/>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56985</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029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110308</xdr:rowOff>
    </xdr:from>
    <xdr:to>
      <xdr:col>55</xdr:col>
      <xdr:colOff>88900</xdr:colOff>
      <xdr:row>30</xdr:row>
      <xdr:rowOff>110308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253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56097</xdr:rowOff>
    </xdr:from>
    <xdr:to>
      <xdr:col>55</xdr:col>
      <xdr:colOff>0</xdr:colOff>
      <xdr:row>38</xdr:row>
      <xdr:rowOff>59690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571197"/>
          <a:ext cx="838200" cy="3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9560</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35321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158133</xdr:rowOff>
    </xdr:from>
    <xdr:to>
      <xdr:col>55</xdr:col>
      <xdr:colOff>50800</xdr:colOff>
      <xdr:row>38</xdr:row>
      <xdr:rowOff>88283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59690</xdr:rowOff>
    </xdr:from>
    <xdr:to>
      <xdr:col>50</xdr:col>
      <xdr:colOff>114300</xdr:colOff>
      <xdr:row>38</xdr:row>
      <xdr:rowOff>102144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574790"/>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154541</xdr:rowOff>
    </xdr:from>
    <xdr:to>
      <xdr:col>50</xdr:col>
      <xdr:colOff>165100</xdr:colOff>
      <xdr:row>38</xdr:row>
      <xdr:rowOff>84691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101218</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102144</xdr:rowOff>
    </xdr:from>
    <xdr:to>
      <xdr:col>45</xdr:col>
      <xdr:colOff>177800</xdr:colOff>
      <xdr:row>38</xdr:row>
      <xdr:rowOff>106716</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6172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156500</xdr:rowOff>
    </xdr:from>
    <xdr:to>
      <xdr:col>46</xdr:col>
      <xdr:colOff>38100</xdr:colOff>
      <xdr:row>38</xdr:row>
      <xdr:rowOff>86651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103177</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93980</xdr:rowOff>
    </xdr:from>
    <xdr:to>
      <xdr:col>41</xdr:col>
      <xdr:colOff>50800</xdr:colOff>
      <xdr:row>38</xdr:row>
      <xdr:rowOff>106716</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437630"/>
          <a:ext cx="889000" cy="18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142458</xdr:rowOff>
    </xdr:from>
    <xdr:to>
      <xdr:col>41</xdr:col>
      <xdr:colOff>101600</xdr:colOff>
      <xdr:row>38</xdr:row>
      <xdr:rowOff>72608</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89135</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142131</xdr:rowOff>
    </xdr:from>
    <xdr:to>
      <xdr:col>36</xdr:col>
      <xdr:colOff>165100</xdr:colOff>
      <xdr:row>38</xdr:row>
      <xdr:rowOff>72281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63408</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5297</xdr:rowOff>
    </xdr:from>
    <xdr:to>
      <xdr:col>55</xdr:col>
      <xdr:colOff>50800</xdr:colOff>
      <xdr:row>38</xdr:row>
      <xdr:rowOff>106897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52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155174</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498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xdr:rowOff>
    </xdr:from>
    <xdr:to>
      <xdr:col>50</xdr:col>
      <xdr:colOff>165100</xdr:colOff>
      <xdr:row>38</xdr:row>
      <xdr:rowOff>110490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101617</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616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51344</xdr:rowOff>
    </xdr:from>
    <xdr:to>
      <xdr:col>46</xdr:col>
      <xdr:colOff>38100</xdr:colOff>
      <xdr:row>38</xdr:row>
      <xdr:rowOff>152944</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566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144071</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659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55916</xdr:rowOff>
    </xdr:from>
    <xdr:to>
      <xdr:col>41</xdr:col>
      <xdr:colOff>101600</xdr:colOff>
      <xdr:row>38</xdr:row>
      <xdr:rowOff>157516</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57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148643</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663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43180</xdr:rowOff>
    </xdr:from>
    <xdr:to>
      <xdr:col>36</xdr:col>
      <xdr:colOff>165100</xdr:colOff>
      <xdr:row>37</xdr:row>
      <xdr:rowOff>144780</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38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161307</xdr:rowOff>
    </xdr:from>
    <xdr:ext cx="469744"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37428" y="6162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123712</xdr:rowOff>
    </xdr:from>
    <xdr:to>
      <xdr:col>54</xdr:col>
      <xdr:colOff>189865</xdr:colOff>
      <xdr:row>58</xdr:row>
      <xdr:rowOff>101322</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67662"/>
          <a:ext cx="1270" cy="117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105149</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4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101322</xdr:rowOff>
    </xdr:from>
    <xdr:to>
      <xdr:col>55</xdr:col>
      <xdr:colOff>88900</xdr:colOff>
      <xdr:row>58</xdr:row>
      <xdr:rowOff>101322</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70389</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64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265,997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123712</xdr:rowOff>
    </xdr:from>
    <xdr:to>
      <xdr:col>55</xdr:col>
      <xdr:colOff>88900</xdr:colOff>
      <xdr:row>51</xdr:row>
      <xdr:rowOff>123712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67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91004</xdr:rowOff>
    </xdr:from>
    <xdr:to>
      <xdr:col>55</xdr:col>
      <xdr:colOff>0</xdr:colOff>
      <xdr:row>58</xdr:row>
      <xdr:rowOff>93697</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10035104"/>
          <a:ext cx="838200" cy="2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108165</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09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85288</xdr:rowOff>
    </xdr:from>
    <xdr:to>
      <xdr:col>55</xdr:col>
      <xdr:colOff>50800</xdr:colOff>
      <xdr:row>58</xdr:row>
      <xdr:rowOff>15438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85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93697</xdr:rowOff>
    </xdr:from>
    <xdr:to>
      <xdr:col>50</xdr:col>
      <xdr:colOff>114300</xdr:colOff>
      <xdr:row>58</xdr:row>
      <xdr:rowOff>95676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10037797"/>
          <a:ext cx="889000" cy="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98588</xdr:rowOff>
    </xdr:from>
    <xdr:to>
      <xdr:col>50</xdr:col>
      <xdr:colOff>165100</xdr:colOff>
      <xdr:row>58</xdr:row>
      <xdr:rowOff>28738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7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45265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64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95676</xdr:rowOff>
    </xdr:from>
    <xdr:to>
      <xdr:col>45</xdr:col>
      <xdr:colOff>177800</xdr:colOff>
      <xdr:row>58</xdr:row>
      <xdr:rowOff>96298</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10039776"/>
          <a:ext cx="889000" cy="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95228</xdr:rowOff>
    </xdr:from>
    <xdr:to>
      <xdr:col>46</xdr:col>
      <xdr:colOff>38100</xdr:colOff>
      <xdr:row>58</xdr:row>
      <xdr:rowOff>25378</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6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41905</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64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92174</xdr:rowOff>
    </xdr:from>
    <xdr:to>
      <xdr:col>41</xdr:col>
      <xdr:colOff>50800</xdr:colOff>
      <xdr:row>58</xdr:row>
      <xdr:rowOff>96298</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10036274"/>
          <a:ext cx="889000" cy="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98853</xdr:rowOff>
    </xdr:from>
    <xdr:to>
      <xdr:col>41</xdr:col>
      <xdr:colOff>101600</xdr:colOff>
      <xdr:row>58</xdr:row>
      <xdr:rowOff>29003</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7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45530</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64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109579</xdr:rowOff>
    </xdr:from>
    <xdr:to>
      <xdr:col>36</xdr:col>
      <xdr:colOff>165100</xdr:colOff>
      <xdr:row>58</xdr:row>
      <xdr:rowOff>39729</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8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56256</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5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40204</xdr:rowOff>
    </xdr:from>
    <xdr:to>
      <xdr:col>55</xdr:col>
      <xdr:colOff>50800</xdr:colOff>
      <xdr:row>58</xdr:row>
      <xdr:rowOff>141804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8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126581</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89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42897</xdr:rowOff>
    </xdr:from>
    <xdr:to>
      <xdr:col>50</xdr:col>
      <xdr:colOff>165100</xdr:colOff>
      <xdr:row>58</xdr:row>
      <xdr:rowOff>144497</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8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135624</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07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44876</xdr:rowOff>
    </xdr:from>
    <xdr:to>
      <xdr:col>46</xdr:col>
      <xdr:colOff>38100</xdr:colOff>
      <xdr:row>58</xdr:row>
      <xdr:rowOff>146476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98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137603</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15428" y="10081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45498</xdr:rowOff>
    </xdr:from>
    <xdr:to>
      <xdr:col>41</xdr:col>
      <xdr:colOff>101600</xdr:colOff>
      <xdr:row>58</xdr:row>
      <xdr:rowOff>147098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98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138225</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26428" y="10082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41374</xdr:rowOff>
    </xdr:from>
    <xdr:to>
      <xdr:col>36</xdr:col>
      <xdr:colOff>165100</xdr:colOff>
      <xdr:row>58</xdr:row>
      <xdr:rowOff>142974</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98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134101</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07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99661</xdr:rowOff>
    </xdr:from>
    <xdr:to>
      <xdr:col>54</xdr:col>
      <xdr:colOff>189865</xdr:colOff>
      <xdr:row>78</xdr:row>
      <xdr:rowOff>1780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101161"/>
          <a:ext cx="1270" cy="1273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5607</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37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1780</xdr:rowOff>
    </xdr:from>
    <xdr:to>
      <xdr:col>55</xdr:col>
      <xdr:colOff>88900</xdr:colOff>
      <xdr:row>78</xdr:row>
      <xdr:rowOff>1780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37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46338</xdr:rowOff>
    </xdr:from>
    <xdr:ext cx="599010"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87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227,006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99661</xdr:rowOff>
    </xdr:from>
    <xdr:to>
      <xdr:col>55</xdr:col>
      <xdr:colOff>88900</xdr:colOff>
      <xdr:row>70</xdr:row>
      <xdr:rowOff>99661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10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21045</xdr:rowOff>
    </xdr:from>
    <xdr:to>
      <xdr:col>55</xdr:col>
      <xdr:colOff>0</xdr:colOff>
      <xdr:row>77</xdr:row>
      <xdr:rowOff>6147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9639300" y="13051245"/>
          <a:ext cx="838200" cy="15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110509</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31407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132082</xdr:rowOff>
    </xdr:from>
    <xdr:to>
      <xdr:col>55</xdr:col>
      <xdr:colOff>50800</xdr:colOff>
      <xdr:row>77</xdr:row>
      <xdr:rowOff>62232</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316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6147</xdr:rowOff>
    </xdr:from>
    <xdr:to>
      <xdr:col>50</xdr:col>
      <xdr:colOff>114300</xdr:colOff>
      <xdr:row>77</xdr:row>
      <xdr:rowOff>71862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3207797"/>
          <a:ext cx="889000" cy="6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22298</xdr:rowOff>
    </xdr:from>
    <xdr:to>
      <xdr:col>50</xdr:col>
      <xdr:colOff>165100</xdr:colOff>
      <xdr:row>77</xdr:row>
      <xdr:rowOff>123898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3223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115025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3316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62942</xdr:rowOff>
    </xdr:from>
    <xdr:to>
      <xdr:col>45</xdr:col>
      <xdr:colOff>177800</xdr:colOff>
      <xdr:row>77</xdr:row>
      <xdr:rowOff>71862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7861300" y="13264592"/>
          <a:ext cx="889000" cy="8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36705</xdr:rowOff>
    </xdr:from>
    <xdr:to>
      <xdr:col>46</xdr:col>
      <xdr:colOff>38100</xdr:colOff>
      <xdr:row>77</xdr:row>
      <xdr:rowOff>138305</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323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129432</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333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57793</xdr:rowOff>
    </xdr:from>
    <xdr:to>
      <xdr:col>41</xdr:col>
      <xdr:colOff>50800</xdr:colOff>
      <xdr:row>77</xdr:row>
      <xdr:rowOff>62942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6972300" y="13259443"/>
          <a:ext cx="889000" cy="5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38351</xdr:rowOff>
    </xdr:from>
    <xdr:to>
      <xdr:col>41</xdr:col>
      <xdr:colOff>101600</xdr:colOff>
      <xdr:row>77</xdr:row>
      <xdr:rowOff>139951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2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131078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3332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47072</xdr:rowOff>
    </xdr:from>
    <xdr:to>
      <xdr:col>36</xdr:col>
      <xdr:colOff>165100</xdr:colOff>
      <xdr:row>77</xdr:row>
      <xdr:rowOff>148672</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248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139799</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334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141695</xdr:rowOff>
    </xdr:from>
    <xdr:to>
      <xdr:col>55</xdr:col>
      <xdr:colOff>50800</xdr:colOff>
      <xdr:row>76</xdr:row>
      <xdr:rowOff>71845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30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164572</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85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126797</xdr:rowOff>
    </xdr:from>
    <xdr:to>
      <xdr:col>50</xdr:col>
      <xdr:colOff>165100</xdr:colOff>
      <xdr:row>77</xdr:row>
      <xdr:rowOff>56947</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315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73473</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293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21062</xdr:rowOff>
    </xdr:from>
    <xdr:to>
      <xdr:col>46</xdr:col>
      <xdr:colOff>38100</xdr:colOff>
      <xdr:row>77</xdr:row>
      <xdr:rowOff>122662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322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139189</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299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12142</xdr:rowOff>
    </xdr:from>
    <xdr:to>
      <xdr:col>41</xdr:col>
      <xdr:colOff>101600</xdr:colOff>
      <xdr:row>77</xdr:row>
      <xdr:rowOff>113742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21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130269</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594111" y="1298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6993</xdr:rowOff>
    </xdr:from>
    <xdr:to>
      <xdr:col>36</xdr:col>
      <xdr:colOff>165100</xdr:colOff>
      <xdr:row>77</xdr:row>
      <xdr:rowOff>108593</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20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125120</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05111" y="12983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22330</xdr:rowOff>
    </xdr:from>
    <xdr:to>
      <xdr:col>54</xdr:col>
      <xdr:colOff>189865</xdr:colOff>
      <xdr:row>98</xdr:row>
      <xdr:rowOff>57600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52830"/>
          <a:ext cx="1270" cy="140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61427</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86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57600</xdr:rowOff>
    </xdr:from>
    <xdr:to>
      <xdr:col>55</xdr:col>
      <xdr:colOff>88900</xdr:colOff>
      <xdr:row>98</xdr:row>
      <xdr:rowOff>57600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85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140457</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28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148,782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22330</xdr:rowOff>
    </xdr:from>
    <xdr:to>
      <xdr:col>55</xdr:col>
      <xdr:colOff>88900</xdr:colOff>
      <xdr:row>90</xdr:row>
      <xdr:rowOff>22330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52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92064</xdr:rowOff>
    </xdr:from>
    <xdr:to>
      <xdr:col>55</xdr:col>
      <xdr:colOff>0</xdr:colOff>
      <xdr:row>96</xdr:row>
      <xdr:rowOff>103222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9639300" y="16551264"/>
          <a:ext cx="838200" cy="1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107422</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223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84545</xdr:rowOff>
    </xdr:from>
    <xdr:to>
      <xdr:col>55</xdr:col>
      <xdr:colOff>50800</xdr:colOff>
      <xdr:row>96</xdr:row>
      <xdr:rowOff>14695</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372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92064</xdr:rowOff>
    </xdr:from>
    <xdr:to>
      <xdr:col>50</xdr:col>
      <xdr:colOff>114300</xdr:colOff>
      <xdr:row>96</xdr:row>
      <xdr:rowOff>148245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551264"/>
          <a:ext cx="889000" cy="56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141838</xdr:rowOff>
    </xdr:from>
    <xdr:to>
      <xdr:col>50</xdr:col>
      <xdr:colOff>165100</xdr:colOff>
      <xdr:row>96</xdr:row>
      <xdr:rowOff>71988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42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88515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20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115926</xdr:rowOff>
    </xdr:from>
    <xdr:to>
      <xdr:col>45</xdr:col>
      <xdr:colOff>177800</xdr:colOff>
      <xdr:row>96</xdr:row>
      <xdr:rowOff>148245</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575126"/>
          <a:ext cx="889000" cy="3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130876</xdr:rowOff>
    </xdr:from>
    <xdr:to>
      <xdr:col>46</xdr:col>
      <xdr:colOff>38100</xdr:colOff>
      <xdr:row>96</xdr:row>
      <xdr:rowOff>61026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41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77553</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193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115838</xdr:rowOff>
    </xdr:from>
    <xdr:to>
      <xdr:col>41</xdr:col>
      <xdr:colOff>50800</xdr:colOff>
      <xdr:row>96</xdr:row>
      <xdr:rowOff>115926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575038"/>
          <a:ext cx="889000" cy="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125901</xdr:rowOff>
    </xdr:from>
    <xdr:to>
      <xdr:col>41</xdr:col>
      <xdr:colOff>101600</xdr:colOff>
      <xdr:row>96</xdr:row>
      <xdr:rowOff>56051</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41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72578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18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150851</xdr:rowOff>
    </xdr:from>
    <xdr:to>
      <xdr:col>36</xdr:col>
      <xdr:colOff>165100</xdr:colOff>
      <xdr:row>96</xdr:row>
      <xdr:rowOff>81001</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43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97528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21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52422</xdr:rowOff>
    </xdr:from>
    <xdr:to>
      <xdr:col>55</xdr:col>
      <xdr:colOff>50800</xdr:colOff>
      <xdr:row>96</xdr:row>
      <xdr:rowOff>154022</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51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30849</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49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41264</xdr:rowOff>
    </xdr:from>
    <xdr:to>
      <xdr:col>50</xdr:col>
      <xdr:colOff>165100</xdr:colOff>
      <xdr:row>96</xdr:row>
      <xdr:rowOff>142864</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50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133991</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593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97445</xdr:rowOff>
    </xdr:from>
    <xdr:to>
      <xdr:col>46</xdr:col>
      <xdr:colOff>38100</xdr:colOff>
      <xdr:row>97</xdr:row>
      <xdr:rowOff>27595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55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18722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64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65126</xdr:rowOff>
    </xdr:from>
    <xdr:to>
      <xdr:col>41</xdr:col>
      <xdr:colOff>101600</xdr:colOff>
      <xdr:row>96</xdr:row>
      <xdr:rowOff>166726</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52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157853</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61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65038</xdr:rowOff>
    </xdr:from>
    <xdr:to>
      <xdr:col>36</xdr:col>
      <xdr:colOff>165100</xdr:colOff>
      <xdr:row>96</xdr:row>
      <xdr:rowOff>166638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52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157765</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61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35981</xdr:rowOff>
    </xdr:from>
    <xdr:to>
      <xdr:col>85</xdr:col>
      <xdr:colOff>126364</xdr:colOff>
      <xdr:row>38</xdr:row>
      <xdr:rowOff>82419</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179481"/>
          <a:ext cx="1269" cy="14180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86246</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60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82419</xdr:rowOff>
    </xdr:from>
    <xdr:to>
      <xdr:col>86</xdr:col>
      <xdr:colOff>25400</xdr:colOff>
      <xdr:row>38</xdr:row>
      <xdr:rowOff>82419</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97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154108</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495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98,352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35981</xdr:rowOff>
    </xdr:from>
    <xdr:to>
      <xdr:col>86</xdr:col>
      <xdr:colOff>25400</xdr:colOff>
      <xdr:row>30</xdr:row>
      <xdr:rowOff>35981</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179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8222</xdr:rowOff>
    </xdr:from>
    <xdr:to>
      <xdr:col>85</xdr:col>
      <xdr:colOff>127000</xdr:colOff>
      <xdr:row>38</xdr:row>
      <xdr:rowOff>36242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523322"/>
          <a:ext cx="838200" cy="2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137266</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138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114389</xdr:rowOff>
    </xdr:from>
    <xdr:to>
      <xdr:col>85</xdr:col>
      <xdr:colOff>177800</xdr:colOff>
      <xdr:row>37</xdr:row>
      <xdr:rowOff>44539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28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36242</xdr:rowOff>
    </xdr:from>
    <xdr:to>
      <xdr:col>81</xdr:col>
      <xdr:colOff>50800</xdr:colOff>
      <xdr:row>38</xdr:row>
      <xdr:rowOff>45419</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4592300" y="6551342"/>
          <a:ext cx="889000" cy="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155618</xdr:rowOff>
    </xdr:from>
    <xdr:to>
      <xdr:col>81</xdr:col>
      <xdr:colOff>101600</xdr:colOff>
      <xdr:row>37</xdr:row>
      <xdr:rowOff>85768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32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102295</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610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45419</xdr:rowOff>
    </xdr:from>
    <xdr:to>
      <xdr:col>76</xdr:col>
      <xdr:colOff>114300</xdr:colOff>
      <xdr:row>38</xdr:row>
      <xdr:rowOff>51297</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560519"/>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158950</xdr:rowOff>
    </xdr:from>
    <xdr:to>
      <xdr:col>76</xdr:col>
      <xdr:colOff>165100</xdr:colOff>
      <xdr:row>37</xdr:row>
      <xdr:rowOff>89100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33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105627</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10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51297</xdr:rowOff>
    </xdr:from>
    <xdr:to>
      <xdr:col>71</xdr:col>
      <xdr:colOff>177800</xdr:colOff>
      <xdr:row>38</xdr:row>
      <xdr:rowOff>60474</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566397"/>
          <a:ext cx="889000" cy="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1052</xdr:rowOff>
    </xdr:from>
    <xdr:to>
      <xdr:col>72</xdr:col>
      <xdr:colOff>38100</xdr:colOff>
      <xdr:row>37</xdr:row>
      <xdr:rowOff>102652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344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119179</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6119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169759</xdr:rowOff>
    </xdr:from>
    <xdr:to>
      <xdr:col>67</xdr:col>
      <xdr:colOff>101600</xdr:colOff>
      <xdr:row>37</xdr:row>
      <xdr:rowOff>99909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341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116436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611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128872</xdr:rowOff>
    </xdr:from>
    <xdr:to>
      <xdr:col>85</xdr:col>
      <xdr:colOff>177800</xdr:colOff>
      <xdr:row>38</xdr:row>
      <xdr:rowOff>59023</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4725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43799</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387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156892</xdr:rowOff>
    </xdr:from>
    <xdr:to>
      <xdr:col>81</xdr:col>
      <xdr:colOff>101600</xdr:colOff>
      <xdr:row>38</xdr:row>
      <xdr:rowOff>87043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5005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78169</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59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166069</xdr:rowOff>
    </xdr:from>
    <xdr:to>
      <xdr:col>76</xdr:col>
      <xdr:colOff>165100</xdr:colOff>
      <xdr:row>38</xdr:row>
      <xdr:rowOff>96219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50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87346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660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497</xdr:rowOff>
    </xdr:from>
    <xdr:to>
      <xdr:col>72</xdr:col>
      <xdr:colOff>38100</xdr:colOff>
      <xdr:row>38</xdr:row>
      <xdr:rowOff>102097</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51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93224</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60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9674</xdr:rowOff>
    </xdr:from>
    <xdr:to>
      <xdr:col>67</xdr:col>
      <xdr:colOff>101600</xdr:colOff>
      <xdr:row>38</xdr:row>
      <xdr:rowOff>111274</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524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102401</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617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111407</xdr:rowOff>
    </xdr:from>
    <xdr:to>
      <xdr:col>85</xdr:col>
      <xdr:colOff>126364</xdr:colOff>
      <xdr:row>58</xdr:row>
      <xdr:rowOff>21689</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83907"/>
          <a:ext cx="1269" cy="1281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25516</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99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21689</xdr:rowOff>
    </xdr:from>
    <xdr:to>
      <xdr:col>86</xdr:col>
      <xdr:colOff>25400</xdr:colOff>
      <xdr:row>58</xdr:row>
      <xdr:rowOff>21689</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99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58084</xdr:rowOff>
    </xdr:from>
    <xdr:ext cx="599010"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59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193,713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111407</xdr:rowOff>
    </xdr:from>
    <xdr:to>
      <xdr:col>86</xdr:col>
      <xdr:colOff>25400</xdr:colOff>
      <xdr:row>50</xdr:row>
      <xdr:rowOff>111407</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8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141932</xdr:rowOff>
    </xdr:from>
    <xdr:to>
      <xdr:col>85</xdr:col>
      <xdr:colOff>127000</xdr:colOff>
      <xdr:row>56</xdr:row>
      <xdr:rowOff>164161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9571682"/>
          <a:ext cx="838200" cy="193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118252</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548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139825</xdr:rowOff>
    </xdr:from>
    <xdr:to>
      <xdr:col>85</xdr:col>
      <xdr:colOff>177800</xdr:colOff>
      <xdr:row>56</xdr:row>
      <xdr:rowOff>69975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56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164161</xdr:rowOff>
    </xdr:from>
    <xdr:to>
      <xdr:col>81</xdr:col>
      <xdr:colOff>50800</xdr:colOff>
      <xdr:row>57</xdr:row>
      <xdr:rowOff>25247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765361"/>
          <a:ext cx="889000" cy="3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195</xdr:rowOff>
    </xdr:from>
    <xdr:to>
      <xdr:col>81</xdr:col>
      <xdr:colOff>101600</xdr:colOff>
      <xdr:row>56</xdr:row>
      <xdr:rowOff>101795</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0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118322</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37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25247</xdr:rowOff>
    </xdr:from>
    <xdr:to>
      <xdr:col>76</xdr:col>
      <xdr:colOff>114300</xdr:colOff>
      <xdr:row>57</xdr:row>
      <xdr:rowOff>77018</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3703300" y="9797897"/>
          <a:ext cx="889000" cy="5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51950</xdr:rowOff>
    </xdr:from>
    <xdr:to>
      <xdr:col>76</xdr:col>
      <xdr:colOff>165100</xdr:colOff>
      <xdr:row>56</xdr:row>
      <xdr:rowOff>153550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170077</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4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67089</xdr:rowOff>
    </xdr:from>
    <xdr:to>
      <xdr:col>71</xdr:col>
      <xdr:colOff>177800</xdr:colOff>
      <xdr:row>57</xdr:row>
      <xdr:rowOff>77018</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839739"/>
          <a:ext cx="889000" cy="9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47402</xdr:rowOff>
    </xdr:from>
    <xdr:to>
      <xdr:col>72</xdr:col>
      <xdr:colOff>38100</xdr:colOff>
      <xdr:row>56</xdr:row>
      <xdr:rowOff>149002</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165529</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51013</xdr:rowOff>
    </xdr:from>
    <xdr:to>
      <xdr:col>67</xdr:col>
      <xdr:colOff>101600</xdr:colOff>
      <xdr:row>56</xdr:row>
      <xdr:rowOff>152613</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169140</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42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91132</xdr:rowOff>
    </xdr:from>
    <xdr:to>
      <xdr:col>85</xdr:col>
      <xdr:colOff>177800</xdr:colOff>
      <xdr:row>56</xdr:row>
      <xdr:rowOff>21282</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52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114009</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37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113361</xdr:rowOff>
    </xdr:from>
    <xdr:to>
      <xdr:col>81</xdr:col>
      <xdr:colOff>101600</xdr:colOff>
      <xdr:row>57</xdr:row>
      <xdr:rowOff>43511</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71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34638</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807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145897</xdr:rowOff>
    </xdr:from>
    <xdr:to>
      <xdr:col>76</xdr:col>
      <xdr:colOff>165100</xdr:colOff>
      <xdr:row>57</xdr:row>
      <xdr:rowOff>76047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74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67174</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83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26218</xdr:rowOff>
    </xdr:from>
    <xdr:to>
      <xdr:col>72</xdr:col>
      <xdr:colOff>38100</xdr:colOff>
      <xdr:row>57</xdr:row>
      <xdr:rowOff>127818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79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118945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89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16289</xdr:rowOff>
    </xdr:from>
    <xdr:to>
      <xdr:col>67</xdr:col>
      <xdr:colOff>101600</xdr:colOff>
      <xdr:row>57</xdr:row>
      <xdr:rowOff>117889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78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109016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88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137541</xdr:rowOff>
    </xdr:from>
    <xdr:to>
      <xdr:col>85</xdr:col>
      <xdr:colOff>126364</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39041"/>
          <a:ext cx="1269" cy="1449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84218</xdr:rowOff>
    </xdr:from>
    <xdr:ext cx="599010"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114,170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137541</xdr:rowOff>
    </xdr:from>
    <xdr:to>
      <xdr:col>86</xdr:col>
      <xdr:colOff>25400</xdr:colOff>
      <xdr:row>70</xdr:row>
      <xdr:rowOff>137541</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39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127812</xdr:rowOff>
    </xdr:from>
    <xdr:to>
      <xdr:col>85</xdr:col>
      <xdr:colOff>127000</xdr:colOff>
      <xdr:row>79</xdr:row>
      <xdr:rowOff>35420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flipV="1">
          <a:off x="15481300" y="13500912"/>
          <a:ext cx="838200" cy="79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71010</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72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48133</xdr:rowOff>
    </xdr:from>
    <xdr:to>
      <xdr:col>85</xdr:col>
      <xdr:colOff>177800</xdr:colOff>
      <xdr:row>78</xdr:row>
      <xdr:rowOff>149733</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2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35420</xdr:rowOff>
    </xdr:from>
    <xdr:to>
      <xdr:col>81</xdr:col>
      <xdr:colOff>50800</xdr:colOff>
      <xdr:row>79</xdr:row>
      <xdr:rowOff>36677</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flipV="1">
          <a:off x="14592300" y="13579970"/>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36615</xdr:rowOff>
    </xdr:from>
    <xdr:to>
      <xdr:col>81</xdr:col>
      <xdr:colOff>101600</xdr:colOff>
      <xdr:row>78</xdr:row>
      <xdr:rowOff>138215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0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154742</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14111" y="1318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36677</xdr:rowOff>
    </xdr:from>
    <xdr:to>
      <xdr:col>76</xdr:col>
      <xdr:colOff>114300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3703300" y="13581227"/>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49403</xdr:rowOff>
    </xdr:from>
    <xdr:to>
      <xdr:col>76</xdr:col>
      <xdr:colOff>165100</xdr:colOff>
      <xdr:row>78</xdr:row>
      <xdr:rowOff>151003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167530</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57428" y="1319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44411</xdr:rowOff>
    </xdr:from>
    <xdr:to>
      <xdr:col>71</xdr:col>
      <xdr:colOff>177800</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588961"/>
          <a:ext cx="889000" cy="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97346</xdr:rowOff>
    </xdr:from>
    <xdr:to>
      <xdr:col>72</xdr:col>
      <xdr:colOff>38100</xdr:colOff>
      <xdr:row>79</xdr:row>
      <xdr:rowOff>27496</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44023</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111785</xdr:rowOff>
    </xdr:from>
    <xdr:to>
      <xdr:col>67</xdr:col>
      <xdr:colOff>101600</xdr:colOff>
      <xdr:row>79</xdr:row>
      <xdr:rowOff>41935</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58462</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77012</xdr:rowOff>
    </xdr:from>
    <xdr:to>
      <xdr:col>85</xdr:col>
      <xdr:colOff>177800</xdr:colOff>
      <xdr:row>79</xdr:row>
      <xdr:rowOff>7162</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5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26559</xdr:rowOff>
    </xdr:from>
    <xdr:ext cx="469744"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399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156070</xdr:rowOff>
    </xdr:from>
    <xdr:to>
      <xdr:col>81</xdr:col>
      <xdr:colOff>101600</xdr:colOff>
      <xdr:row>79</xdr:row>
      <xdr:rowOff>86220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2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77347</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292017" y="13621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157327</xdr:rowOff>
    </xdr:from>
    <xdr:to>
      <xdr:col>76</xdr:col>
      <xdr:colOff>165100</xdr:colOff>
      <xdr:row>79</xdr:row>
      <xdr:rowOff>87477</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3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78604</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03017" y="136231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165061</xdr:rowOff>
    </xdr:from>
    <xdr:to>
      <xdr:col>67</xdr:col>
      <xdr:colOff>101600</xdr:colOff>
      <xdr:row>79</xdr:row>
      <xdr:rowOff>95211</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3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86338</xdr:rowOff>
    </xdr:from>
    <xdr:ext cx="249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89650" y="13630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135455</xdr:rowOff>
    </xdr:from>
    <xdr:to>
      <xdr:col>85</xdr:col>
      <xdr:colOff>126364</xdr:colOff>
      <xdr:row>99</xdr:row>
      <xdr:rowOff>4319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565955"/>
          <a:ext cx="1269" cy="1411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8146</xdr:rowOff>
    </xdr:from>
    <xdr:ext cx="534377"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98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4319</xdr:rowOff>
    </xdr:from>
    <xdr:to>
      <xdr:col>86</xdr:col>
      <xdr:colOff>25400</xdr:colOff>
      <xdr:row>99</xdr:row>
      <xdr:rowOff>4319</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977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82132</xdr:rowOff>
    </xdr:from>
    <xdr:ext cx="599010"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341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135455</xdr:rowOff>
    </xdr:from>
    <xdr:to>
      <xdr:col>86</xdr:col>
      <xdr:colOff>25400</xdr:colOff>
      <xdr:row>90</xdr:row>
      <xdr:rowOff>135455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5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139387</xdr:rowOff>
    </xdr:from>
    <xdr:to>
      <xdr:col>85</xdr:col>
      <xdr:colOff>127000</xdr:colOff>
      <xdr:row>98</xdr:row>
      <xdr:rowOff>140539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6941487"/>
          <a:ext cx="838200" cy="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12113</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6427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160686</xdr:rowOff>
    </xdr:from>
    <xdr:to>
      <xdr:col>85</xdr:col>
      <xdr:colOff>177800</xdr:colOff>
      <xdr:row>98</xdr:row>
      <xdr:rowOff>90836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134596</xdr:rowOff>
    </xdr:from>
    <xdr:to>
      <xdr:col>81</xdr:col>
      <xdr:colOff>50800</xdr:colOff>
      <xdr:row>98</xdr:row>
      <xdr:rowOff>139387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6936696"/>
          <a:ext cx="889000" cy="4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165060</xdr:rowOff>
    </xdr:from>
    <xdr:to>
      <xdr:col>81</xdr:col>
      <xdr:colOff>101600</xdr:colOff>
      <xdr:row>98</xdr:row>
      <xdr:rowOff>95210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111737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570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130318</xdr:rowOff>
    </xdr:from>
    <xdr:to>
      <xdr:col>76</xdr:col>
      <xdr:colOff>114300</xdr:colOff>
      <xdr:row>98</xdr:row>
      <xdr:rowOff>134596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3703300" y="16932418"/>
          <a:ext cx="889000" cy="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162902</xdr:rowOff>
    </xdr:from>
    <xdr:to>
      <xdr:col>76</xdr:col>
      <xdr:colOff>165100</xdr:colOff>
      <xdr:row>98</xdr:row>
      <xdr:rowOff>93052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109579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5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119439</xdr:rowOff>
    </xdr:from>
    <xdr:to>
      <xdr:col>71</xdr:col>
      <xdr:colOff>177800</xdr:colOff>
      <xdr:row>98</xdr:row>
      <xdr:rowOff>130318</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a:off x="12814300" y="16921539"/>
          <a:ext cx="889000" cy="1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162140</xdr:rowOff>
    </xdr:from>
    <xdr:to>
      <xdr:col>72</xdr:col>
      <xdr:colOff>38100</xdr:colOff>
      <xdr:row>98</xdr:row>
      <xdr:rowOff>92290</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108817</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56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159446</xdr:rowOff>
    </xdr:from>
    <xdr:to>
      <xdr:col>67</xdr:col>
      <xdr:colOff>101600</xdr:colOff>
      <xdr:row>98</xdr:row>
      <xdr:rowOff>89596</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79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106123</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56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89739</xdr:rowOff>
    </xdr:from>
    <xdr:to>
      <xdr:col>85</xdr:col>
      <xdr:colOff>177800</xdr:colOff>
      <xdr:row>99</xdr:row>
      <xdr:rowOff>19889</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689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4666</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680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88587</xdr:rowOff>
    </xdr:from>
    <xdr:to>
      <xdr:col>81</xdr:col>
      <xdr:colOff>101600</xdr:colOff>
      <xdr:row>99</xdr:row>
      <xdr:rowOff>18737</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6890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9864</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6983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83796</xdr:rowOff>
    </xdr:from>
    <xdr:to>
      <xdr:col>76</xdr:col>
      <xdr:colOff>165100</xdr:colOff>
      <xdr:row>99</xdr:row>
      <xdr:rowOff>13946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688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5073</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697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79518</xdr:rowOff>
    </xdr:from>
    <xdr:to>
      <xdr:col>72</xdr:col>
      <xdr:colOff>38100</xdr:colOff>
      <xdr:row>99</xdr:row>
      <xdr:rowOff>9668</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688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795</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697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68639</xdr:rowOff>
    </xdr:from>
    <xdr:to>
      <xdr:col>67</xdr:col>
      <xdr:colOff>101600</xdr:colOff>
      <xdr:row>98</xdr:row>
      <xdr:rowOff>170239</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687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161366</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6963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149416</xdr:rowOff>
    </xdr:from>
    <xdr:to>
      <xdr:col>116</xdr:col>
      <xdr:colOff>62864</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121466"/>
          <a:ext cx="1269" cy="1609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73360</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59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96093</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89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149416</xdr:rowOff>
    </xdr:from>
    <xdr:to>
      <xdr:col>116</xdr:col>
      <xdr:colOff>152400</xdr:colOff>
      <xdr:row>29</xdr:row>
      <xdr:rowOff>149416</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121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162259</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5059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139382</xdr:rowOff>
    </xdr:from>
    <xdr:to>
      <xdr:col>116</xdr:col>
      <xdr:colOff>114300</xdr:colOff>
      <xdr:row>39</xdr:row>
      <xdr:rowOff>69532</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142240</xdr:rowOff>
    </xdr:from>
    <xdr:to>
      <xdr:col>112</xdr:col>
      <xdr:colOff>38100</xdr:colOff>
      <xdr:row>39</xdr:row>
      <xdr:rowOff>72390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88917</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432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134430</xdr:rowOff>
    </xdr:from>
    <xdr:to>
      <xdr:col>107</xdr:col>
      <xdr:colOff>101600</xdr:colOff>
      <xdr:row>39</xdr:row>
      <xdr:rowOff>64580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81106</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17" y="6424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89091</xdr:rowOff>
    </xdr:from>
    <xdr:to>
      <xdr:col>102</xdr:col>
      <xdr:colOff>165100</xdr:colOff>
      <xdr:row>39</xdr:row>
      <xdr:rowOff>19241</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35768</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6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141097</xdr:rowOff>
    </xdr:from>
    <xdr:to>
      <xdr:col>98</xdr:col>
      <xdr:colOff>38100</xdr:colOff>
      <xdr:row>39</xdr:row>
      <xdr:rowOff>71247</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87774</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117810</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6329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a:extLst>
            <a:ext uri="{FF2B5EF4-FFF2-40B4-BE49-F238E27FC236}">
              <a16:creationId xmlns:a16="http://schemas.microsoft.com/office/drawing/2014/main" id="{00000000-0008-0000-0700-000021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168021</xdr:rowOff>
    </xdr:from>
    <xdr:to>
      <xdr:col>116</xdr:col>
      <xdr:colOff>62864</xdr:colOff>
      <xdr:row>59</xdr:row>
      <xdr:rowOff>44450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flipV="1">
          <a:off x="22159595" y="8740521"/>
          <a:ext cx="1269" cy="14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92219</xdr:rowOff>
    </xdr:from>
    <xdr:ext cx="249299" cy="259045"/>
    <xdr:sp macro="" textlink="">
      <xdr:nvSpPr>
        <xdr:cNvPr id="803" name="前年度繰上充用金最小値テキスト">
          <a:extLst>
            <a:ext uri="{FF2B5EF4-FFF2-40B4-BE49-F238E27FC236}">
              <a16:creationId xmlns:a16="http://schemas.microsoft.com/office/drawing/2014/main" id="{00000000-0008-0000-0700-000023030000}"/>
            </a:ext>
          </a:extLst>
        </xdr:cNvPr>
        <xdr:cNvSpPr txBox="1"/>
      </xdr:nvSpPr>
      <xdr:spPr>
        <a:xfrm>
          <a:off x="22212300" y="10207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114698</xdr:rowOff>
    </xdr:from>
    <xdr:ext cx="534377" cy="259045"/>
    <xdr:sp macro="" textlink="">
      <xdr:nvSpPr>
        <xdr:cNvPr id="805" name="前年度繰上充用金最大値テキスト">
          <a:extLst>
            <a:ext uri="{FF2B5EF4-FFF2-40B4-BE49-F238E27FC236}">
              <a16:creationId xmlns:a16="http://schemas.microsoft.com/office/drawing/2014/main" id="{00000000-0008-0000-0700-000025030000}"/>
            </a:ext>
          </a:extLst>
        </xdr:cNvPr>
        <xdr:cNvSpPr txBox="1"/>
      </xdr:nvSpPr>
      <xdr:spPr>
        <a:xfrm>
          <a:off x="22212300" y="851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11,177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168021</xdr:rowOff>
    </xdr:from>
    <xdr:to>
      <xdr:col>116</xdr:col>
      <xdr:colOff>152400</xdr:colOff>
      <xdr:row>50</xdr:row>
      <xdr:rowOff>168021</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22072600" y="874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9669</xdr:rowOff>
    </xdr:from>
    <xdr:ext cx="313932" cy="259045"/>
    <xdr:sp macro="" textlink="">
      <xdr:nvSpPr>
        <xdr:cNvPr id="808" name="前年度繰上充用金平均値テキスト">
          <a:extLst>
            <a:ext uri="{FF2B5EF4-FFF2-40B4-BE49-F238E27FC236}">
              <a16:creationId xmlns:a16="http://schemas.microsoft.com/office/drawing/2014/main" id="{00000000-0008-0000-0700-000028030000}"/>
            </a:ext>
          </a:extLst>
        </xdr:cNvPr>
        <xdr:cNvSpPr txBox="1"/>
      </xdr:nvSpPr>
      <xdr:spPr>
        <a:xfrm>
          <a:off x="22212300" y="995376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158242</xdr:rowOff>
    </xdr:from>
    <xdr:to>
      <xdr:col>116</xdr:col>
      <xdr:colOff>114300</xdr:colOff>
      <xdr:row>59</xdr:row>
      <xdr:rowOff>88392</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21107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156972</xdr:rowOff>
    </xdr:from>
    <xdr:to>
      <xdr:col>112</xdr:col>
      <xdr:colOff>38100</xdr:colOff>
      <xdr:row>59</xdr:row>
      <xdr:rowOff>87122</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21272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103649</xdr:rowOff>
    </xdr:from>
    <xdr:ext cx="313932"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66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156718</xdr:rowOff>
    </xdr:from>
    <xdr:to>
      <xdr:col>107</xdr:col>
      <xdr:colOff>101600</xdr:colOff>
      <xdr:row>59</xdr:row>
      <xdr:rowOff>86868</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20383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103395</xdr:rowOff>
    </xdr:from>
    <xdr:ext cx="313932"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77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157353</xdr:rowOff>
    </xdr:from>
    <xdr:to>
      <xdr:col>102</xdr:col>
      <xdr:colOff>165100</xdr:colOff>
      <xdr:row>59</xdr:row>
      <xdr:rowOff>87503</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19494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104030</xdr:rowOff>
    </xdr:from>
    <xdr:ext cx="313932"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88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158115</xdr:rowOff>
    </xdr:from>
    <xdr:to>
      <xdr:col>98</xdr:col>
      <xdr:colOff>38100</xdr:colOff>
      <xdr:row>59</xdr:row>
      <xdr:rowOff>88265</xdr:rowOff>
    </xdr:to>
    <xdr:sp macro="" textlink="">
      <xdr:nvSpPr>
        <xdr:cNvPr id="819" name="フローチャート: 判断 818">
          <a:extLst>
            <a:ext uri="{FF2B5EF4-FFF2-40B4-BE49-F238E27FC236}">
              <a16:creationId xmlns:a16="http://schemas.microsoft.com/office/drawing/2014/main" id="{00000000-0008-0000-0700-000033030000}"/>
            </a:ext>
          </a:extLst>
        </xdr:cNvPr>
        <xdr:cNvSpPr/>
      </xdr:nvSpPr>
      <xdr:spPr>
        <a:xfrm>
          <a:off x="18605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104792</xdr:rowOff>
    </xdr:from>
    <xdr:ext cx="313932"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99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136669</xdr:rowOff>
    </xdr:from>
    <xdr:ext cx="249299" cy="259045"/>
    <xdr:sp macro="" textlink="">
      <xdr:nvSpPr>
        <xdr:cNvPr id="827" name="前年度繰上充用金該当値テキスト">
          <a:extLst>
            <a:ext uri="{FF2B5EF4-FFF2-40B4-BE49-F238E27FC236}">
              <a16:creationId xmlns:a16="http://schemas.microsoft.com/office/drawing/2014/main" id="{00000000-0008-0000-0700-00003B030000}"/>
            </a:ext>
          </a:extLst>
        </xdr:cNvPr>
        <xdr:cNvSpPr txBox="1"/>
      </xdr:nvSpPr>
      <xdr:spPr>
        <a:xfrm>
          <a:off x="22212300" y="100807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a:extLst>
            <a:ext uri="{FF2B5EF4-FFF2-40B4-BE49-F238E27FC236}">
              <a16:creationId xmlns:a16="http://schemas.microsoft.com/office/drawing/2014/main" id="{00000000-0008-0000-0700-00003E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a:extLst>
            <a:ext uri="{FF2B5EF4-FFF2-40B4-BE49-F238E27FC236}">
              <a16:creationId xmlns:a16="http://schemas.microsoft.com/office/drawing/2014/main" id="{00000000-0008-0000-0700-00004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a:extLst>
            <a:ext uri="{FF2B5EF4-FFF2-40B4-BE49-F238E27FC236}">
              <a16:creationId xmlns:a16="http://schemas.microsoft.com/office/drawing/2014/main" id="{00000000-0008-0000-0700-00004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全般的に住民一人当たりのコストは類似団体の平均を下回っている。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は、住民一人当たりのコストが３１１，２４６円となっている。前年度に比べ１２６，８７０円増加しているが、その要因としては、特別定額給付事業の増とふるさと納税の返礼品に係る経費が増加した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民生費は、住民一人当たりのコストが１４６，３９６円となっている。前年度に比べ１２，２６９円増加しているが、その要因としては、保育所等整備事業の増が挙げられる。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は、住民一人当たりのコストが６０，７６２円となっている。前年度に比べ２７，３９３円増加しているが、その要因としては、地域経済緊急対策事業及び商工業資金融資円滑化事業の増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費は、住民一人当たりのコストが６，９３６円となっている。前年度に比べ６，２２５円増加しているが、その要因としては、令和２年７月豪雨災害に係る土木施設及び農業施設等の復旧工事費の増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住民一人当たりのコストが３９，７４３円となっている。前年度に比べ３５３円減少している。今後は減少の傾向が鈍化し、老朽化した施設の更新等の大規模事業の実施により増加に転じる見込み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山形県寒河江市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行財政改革を着実に進めていることから、実質収支額は継続的に黒字を確保している。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単年度収支については、赤字額の比率が増加傾向にあったが、令和２年度においては、令和２年７月豪雨災害や新型コロナウイルス感染症の影響により、歳出予算の未執行が例年に比べ増加し、それに伴い単年度収支が財政調整基金取り崩し額を上回ったため黒字化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山形県寒河江市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赤字となっている会計は無いが、病院事業会計については一般会計からの負担金等により黒字化している厳しい状況にある。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病院事業会計は平成２８年度から公営企業法の全部適用に移行し、経営改善策により経営健全化に取組んでおり、収益改善の動きが見られる。今後とも、病院事業会計をはじめ各会計と連携を密にし、事務事業の見直しや経営改善策に努め、黒字化の維持と一般会計からの繰出金等の適正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31909692</v>
      </c>
      <c r="BO4" s="464"/>
      <c r="BP4" s="464"/>
      <c r="BQ4" s="464"/>
      <c r="BR4" s="464"/>
      <c r="BS4" s="464"/>
      <c r="BT4" s="464"/>
      <c r="BU4" s="465"/>
      <c r="BV4" s="463">
        <v>23265592</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7.4</v>
      </c>
      <c r="CU4" s="648"/>
      <c r="CV4" s="648"/>
      <c r="CW4" s="648"/>
      <c r="CX4" s="648"/>
      <c r="CY4" s="648"/>
      <c r="CZ4" s="648"/>
      <c r="DA4" s="649"/>
      <c r="DB4" s="647">
        <v>4.2</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30923633</v>
      </c>
      <c r="BO5" s="469"/>
      <c r="BP5" s="469"/>
      <c r="BQ5" s="469"/>
      <c r="BR5" s="469"/>
      <c r="BS5" s="469"/>
      <c r="BT5" s="469"/>
      <c r="BU5" s="470"/>
      <c r="BV5" s="468">
        <v>22839144</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90.5</v>
      </c>
      <c r="CU5" s="439"/>
      <c r="CV5" s="439"/>
      <c r="CW5" s="439"/>
      <c r="CX5" s="439"/>
      <c r="CY5" s="439"/>
      <c r="CZ5" s="439"/>
      <c r="DA5" s="440"/>
      <c r="DB5" s="438">
        <v>90.9</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986059</v>
      </c>
      <c r="BO6" s="469"/>
      <c r="BP6" s="469"/>
      <c r="BQ6" s="469"/>
      <c r="BR6" s="469"/>
      <c r="BS6" s="469"/>
      <c r="BT6" s="469"/>
      <c r="BU6" s="470"/>
      <c r="BV6" s="468">
        <v>426448</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95</v>
      </c>
      <c r="CU6" s="622"/>
      <c r="CV6" s="622"/>
      <c r="CW6" s="622"/>
      <c r="CX6" s="622"/>
      <c r="CY6" s="622"/>
      <c r="CZ6" s="622"/>
      <c r="DA6" s="623"/>
      <c r="DB6" s="621">
        <v>95.4</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207169</v>
      </c>
      <c r="BO7" s="469"/>
      <c r="BP7" s="469"/>
      <c r="BQ7" s="469"/>
      <c r="BR7" s="469"/>
      <c r="BS7" s="469"/>
      <c r="BT7" s="469"/>
      <c r="BU7" s="470"/>
      <c r="BV7" s="468">
        <v>10708</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10457099</v>
      </c>
      <c r="CU7" s="469"/>
      <c r="CV7" s="469"/>
      <c r="CW7" s="469"/>
      <c r="CX7" s="469"/>
      <c r="CY7" s="469"/>
      <c r="CZ7" s="469"/>
      <c r="DA7" s="470"/>
      <c r="DB7" s="468">
        <v>9997303</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105</v>
      </c>
      <c r="AV8" s="526"/>
      <c r="AW8" s="526"/>
      <c r="AX8" s="526"/>
      <c r="AY8" s="448" t="s">
        <v>109</v>
      </c>
      <c r="AZ8" s="449"/>
      <c r="BA8" s="449"/>
      <c r="BB8" s="449"/>
      <c r="BC8" s="449"/>
      <c r="BD8" s="449"/>
      <c r="BE8" s="449"/>
      <c r="BF8" s="449"/>
      <c r="BG8" s="449"/>
      <c r="BH8" s="449"/>
      <c r="BI8" s="449"/>
      <c r="BJ8" s="449"/>
      <c r="BK8" s="449"/>
      <c r="BL8" s="449"/>
      <c r="BM8" s="450"/>
      <c r="BN8" s="468">
        <v>778890</v>
      </c>
      <c r="BO8" s="469"/>
      <c r="BP8" s="469"/>
      <c r="BQ8" s="469"/>
      <c r="BR8" s="469"/>
      <c r="BS8" s="469"/>
      <c r="BT8" s="469"/>
      <c r="BU8" s="470"/>
      <c r="BV8" s="468">
        <v>415740</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0.55000000000000004</v>
      </c>
      <c r="CU8" s="582"/>
      <c r="CV8" s="582"/>
      <c r="CW8" s="582"/>
      <c r="CX8" s="582"/>
      <c r="CY8" s="582"/>
      <c r="CZ8" s="582"/>
      <c r="DA8" s="583"/>
      <c r="DB8" s="581">
        <v>0.55000000000000004</v>
      </c>
      <c r="DC8" s="582"/>
      <c r="DD8" s="582"/>
      <c r="DE8" s="582"/>
      <c r="DF8" s="582"/>
      <c r="DG8" s="582"/>
      <c r="DH8" s="582"/>
      <c r="DI8" s="583"/>
      <c r="DJ8" s="186"/>
      <c r="DK8" s="186"/>
      <c r="DL8" s="186"/>
      <c r="DM8" s="186"/>
      <c r="DN8" s="186"/>
      <c r="DO8" s="186"/>
    </row>
    <row r="9" spans="1:119" ht="18.75" customHeight="1" thickBot="1" x14ac:dyDescent="0.2">
      <c r="A9" s="187"/>
      <c r="B9" s="610" t="s">
        <v>111</v>
      </c>
      <c r="C9" s="611"/>
      <c r="D9" s="611"/>
      <c r="E9" s="611"/>
      <c r="F9" s="611"/>
      <c r="G9" s="611"/>
      <c r="H9" s="611"/>
      <c r="I9" s="611"/>
      <c r="J9" s="611"/>
      <c r="K9" s="531"/>
      <c r="L9" s="612" t="s">
        <v>112</v>
      </c>
      <c r="M9" s="613"/>
      <c r="N9" s="613"/>
      <c r="O9" s="613"/>
      <c r="P9" s="613"/>
      <c r="Q9" s="614"/>
      <c r="R9" s="615">
        <v>40189</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105</v>
      </c>
      <c r="AV9" s="526"/>
      <c r="AW9" s="526"/>
      <c r="AX9" s="526"/>
      <c r="AY9" s="448" t="s">
        <v>115</v>
      </c>
      <c r="AZ9" s="449"/>
      <c r="BA9" s="449"/>
      <c r="BB9" s="449"/>
      <c r="BC9" s="449"/>
      <c r="BD9" s="449"/>
      <c r="BE9" s="449"/>
      <c r="BF9" s="449"/>
      <c r="BG9" s="449"/>
      <c r="BH9" s="449"/>
      <c r="BI9" s="449"/>
      <c r="BJ9" s="449"/>
      <c r="BK9" s="449"/>
      <c r="BL9" s="449"/>
      <c r="BM9" s="450"/>
      <c r="BN9" s="468">
        <v>363150</v>
      </c>
      <c r="BO9" s="469"/>
      <c r="BP9" s="469"/>
      <c r="BQ9" s="469"/>
      <c r="BR9" s="469"/>
      <c r="BS9" s="469"/>
      <c r="BT9" s="469"/>
      <c r="BU9" s="470"/>
      <c r="BV9" s="468">
        <v>-159883</v>
      </c>
      <c r="BW9" s="469"/>
      <c r="BX9" s="469"/>
      <c r="BY9" s="469"/>
      <c r="BZ9" s="469"/>
      <c r="CA9" s="469"/>
      <c r="CB9" s="469"/>
      <c r="CC9" s="470"/>
      <c r="CD9" s="477" t="s">
        <v>116</v>
      </c>
      <c r="CE9" s="478"/>
      <c r="CF9" s="478"/>
      <c r="CG9" s="478"/>
      <c r="CH9" s="478"/>
      <c r="CI9" s="478"/>
      <c r="CJ9" s="478"/>
      <c r="CK9" s="478"/>
      <c r="CL9" s="478"/>
      <c r="CM9" s="478"/>
      <c r="CN9" s="478"/>
      <c r="CO9" s="478"/>
      <c r="CP9" s="478"/>
      <c r="CQ9" s="478"/>
      <c r="CR9" s="478"/>
      <c r="CS9" s="479"/>
      <c r="CT9" s="438">
        <v>12.1</v>
      </c>
      <c r="CU9" s="439"/>
      <c r="CV9" s="439"/>
      <c r="CW9" s="439"/>
      <c r="CX9" s="439"/>
      <c r="CY9" s="439"/>
      <c r="CZ9" s="439"/>
      <c r="DA9" s="440"/>
      <c r="DB9" s="438">
        <v>13.8</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117</v>
      </c>
      <c r="M10" s="442"/>
      <c r="N10" s="442"/>
      <c r="O10" s="442"/>
      <c r="P10" s="442"/>
      <c r="Q10" s="443"/>
      <c r="R10" s="444">
        <v>41256</v>
      </c>
      <c r="S10" s="445"/>
      <c r="T10" s="445"/>
      <c r="U10" s="445"/>
      <c r="V10" s="447"/>
      <c r="W10" s="619"/>
      <c r="X10" s="430"/>
      <c r="Y10" s="430"/>
      <c r="Z10" s="430"/>
      <c r="AA10" s="430"/>
      <c r="AB10" s="430"/>
      <c r="AC10" s="430"/>
      <c r="AD10" s="430"/>
      <c r="AE10" s="430"/>
      <c r="AF10" s="430"/>
      <c r="AG10" s="430"/>
      <c r="AH10" s="430"/>
      <c r="AI10" s="430"/>
      <c r="AJ10" s="430"/>
      <c r="AK10" s="430"/>
      <c r="AL10" s="620"/>
      <c r="AM10" s="537" t="s">
        <v>118</v>
      </c>
      <c r="AN10" s="442"/>
      <c r="AO10" s="442"/>
      <c r="AP10" s="442"/>
      <c r="AQ10" s="442"/>
      <c r="AR10" s="442"/>
      <c r="AS10" s="442"/>
      <c r="AT10" s="443"/>
      <c r="AU10" s="525" t="s">
        <v>94</v>
      </c>
      <c r="AV10" s="526"/>
      <c r="AW10" s="526"/>
      <c r="AX10" s="526"/>
      <c r="AY10" s="448" t="s">
        <v>119</v>
      </c>
      <c r="AZ10" s="449"/>
      <c r="BA10" s="449"/>
      <c r="BB10" s="449"/>
      <c r="BC10" s="449"/>
      <c r="BD10" s="449"/>
      <c r="BE10" s="449"/>
      <c r="BF10" s="449"/>
      <c r="BG10" s="449"/>
      <c r="BH10" s="449"/>
      <c r="BI10" s="449"/>
      <c r="BJ10" s="449"/>
      <c r="BK10" s="449"/>
      <c r="BL10" s="449"/>
      <c r="BM10" s="450"/>
      <c r="BN10" s="468">
        <v>36</v>
      </c>
      <c r="BO10" s="469"/>
      <c r="BP10" s="469"/>
      <c r="BQ10" s="469"/>
      <c r="BR10" s="469"/>
      <c r="BS10" s="469"/>
      <c r="BT10" s="469"/>
      <c r="BU10" s="470"/>
      <c r="BV10" s="468">
        <v>67</v>
      </c>
      <c r="BW10" s="469"/>
      <c r="BX10" s="469"/>
      <c r="BY10" s="469"/>
      <c r="BZ10" s="469"/>
      <c r="CA10" s="469"/>
      <c r="CB10" s="469"/>
      <c r="CC10" s="470"/>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121</v>
      </c>
      <c r="M11" s="515"/>
      <c r="N11" s="515"/>
      <c r="O11" s="515"/>
      <c r="P11" s="515"/>
      <c r="Q11" s="516"/>
      <c r="R11" s="607" t="s">
        <v>122</v>
      </c>
      <c r="S11" s="608"/>
      <c r="T11" s="608"/>
      <c r="U11" s="608"/>
      <c r="V11" s="609"/>
      <c r="W11" s="619"/>
      <c r="X11" s="430"/>
      <c r="Y11" s="430"/>
      <c r="Z11" s="430"/>
      <c r="AA11" s="430"/>
      <c r="AB11" s="430"/>
      <c r="AC11" s="430"/>
      <c r="AD11" s="430"/>
      <c r="AE11" s="430"/>
      <c r="AF11" s="430"/>
      <c r="AG11" s="430"/>
      <c r="AH11" s="430"/>
      <c r="AI11" s="430"/>
      <c r="AJ11" s="430"/>
      <c r="AK11" s="430"/>
      <c r="AL11" s="620"/>
      <c r="AM11" s="537" t="s">
        <v>123</v>
      </c>
      <c r="AN11" s="442"/>
      <c r="AO11" s="442"/>
      <c r="AP11" s="442"/>
      <c r="AQ11" s="442"/>
      <c r="AR11" s="442"/>
      <c r="AS11" s="442"/>
      <c r="AT11" s="443"/>
      <c r="AU11" s="525" t="s">
        <v>124</v>
      </c>
      <c r="AV11" s="526"/>
      <c r="AW11" s="526"/>
      <c r="AX11" s="526"/>
      <c r="AY11" s="448" t="s">
        <v>125</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126</v>
      </c>
      <c r="CE11" s="478"/>
      <c r="CF11" s="478"/>
      <c r="CG11" s="478"/>
      <c r="CH11" s="478"/>
      <c r="CI11" s="478"/>
      <c r="CJ11" s="478"/>
      <c r="CK11" s="478"/>
      <c r="CL11" s="478"/>
      <c r="CM11" s="478"/>
      <c r="CN11" s="478"/>
      <c r="CO11" s="478"/>
      <c r="CP11" s="478"/>
      <c r="CQ11" s="478"/>
      <c r="CR11" s="478"/>
      <c r="CS11" s="479"/>
      <c r="CT11" s="581" t="s">
        <v>127</v>
      </c>
      <c r="CU11" s="582"/>
      <c r="CV11" s="582"/>
      <c r="CW11" s="582"/>
      <c r="CX11" s="582"/>
      <c r="CY11" s="582"/>
      <c r="CZ11" s="582"/>
      <c r="DA11" s="583"/>
      <c r="DB11" s="581" t="s">
        <v>127</v>
      </c>
      <c r="DC11" s="582"/>
      <c r="DD11" s="582"/>
      <c r="DE11" s="582"/>
      <c r="DF11" s="582"/>
      <c r="DG11" s="582"/>
      <c r="DH11" s="582"/>
      <c r="DI11" s="583"/>
      <c r="DJ11" s="186"/>
      <c r="DK11" s="186"/>
      <c r="DL11" s="186"/>
      <c r="DM11" s="186"/>
      <c r="DN11" s="186"/>
      <c r="DO11" s="186"/>
    </row>
    <row r="12" spans="1:119" ht="18.75" customHeight="1" x14ac:dyDescent="0.15">
      <c r="A12" s="187"/>
      <c r="B12" s="584" t="s">
        <v>128</v>
      </c>
      <c r="C12" s="585"/>
      <c r="D12" s="585"/>
      <c r="E12" s="585"/>
      <c r="F12" s="585"/>
      <c r="G12" s="585"/>
      <c r="H12" s="585"/>
      <c r="I12" s="585"/>
      <c r="J12" s="585"/>
      <c r="K12" s="586"/>
      <c r="L12" s="593" t="s">
        <v>129</v>
      </c>
      <c r="M12" s="594"/>
      <c r="N12" s="594"/>
      <c r="O12" s="594"/>
      <c r="P12" s="594"/>
      <c r="Q12" s="595"/>
      <c r="R12" s="596">
        <v>40719</v>
      </c>
      <c r="S12" s="597"/>
      <c r="T12" s="597"/>
      <c r="U12" s="597"/>
      <c r="V12" s="598"/>
      <c r="W12" s="599" t="s">
        <v>1</v>
      </c>
      <c r="X12" s="526"/>
      <c r="Y12" s="526"/>
      <c r="Z12" s="526"/>
      <c r="AA12" s="526"/>
      <c r="AB12" s="600"/>
      <c r="AC12" s="601" t="s">
        <v>130</v>
      </c>
      <c r="AD12" s="602"/>
      <c r="AE12" s="602"/>
      <c r="AF12" s="602"/>
      <c r="AG12" s="603"/>
      <c r="AH12" s="601" t="s">
        <v>131</v>
      </c>
      <c r="AI12" s="602"/>
      <c r="AJ12" s="602"/>
      <c r="AK12" s="602"/>
      <c r="AL12" s="604"/>
      <c r="AM12" s="537" t="s">
        <v>132</v>
      </c>
      <c r="AN12" s="442"/>
      <c r="AO12" s="442"/>
      <c r="AP12" s="442"/>
      <c r="AQ12" s="442"/>
      <c r="AR12" s="442"/>
      <c r="AS12" s="442"/>
      <c r="AT12" s="443"/>
      <c r="AU12" s="525" t="s">
        <v>133</v>
      </c>
      <c r="AV12" s="526"/>
      <c r="AW12" s="526"/>
      <c r="AX12" s="526"/>
      <c r="AY12" s="448" t="s">
        <v>134</v>
      </c>
      <c r="AZ12" s="449"/>
      <c r="BA12" s="449"/>
      <c r="BB12" s="449"/>
      <c r="BC12" s="449"/>
      <c r="BD12" s="449"/>
      <c r="BE12" s="449"/>
      <c r="BF12" s="449"/>
      <c r="BG12" s="449"/>
      <c r="BH12" s="449"/>
      <c r="BI12" s="449"/>
      <c r="BJ12" s="449"/>
      <c r="BK12" s="449"/>
      <c r="BL12" s="449"/>
      <c r="BM12" s="450"/>
      <c r="BN12" s="468">
        <v>344391</v>
      </c>
      <c r="BO12" s="469"/>
      <c r="BP12" s="469"/>
      <c r="BQ12" s="469"/>
      <c r="BR12" s="469"/>
      <c r="BS12" s="469"/>
      <c r="BT12" s="469"/>
      <c r="BU12" s="470"/>
      <c r="BV12" s="468">
        <v>275399</v>
      </c>
      <c r="BW12" s="469"/>
      <c r="BX12" s="469"/>
      <c r="BY12" s="469"/>
      <c r="BZ12" s="469"/>
      <c r="CA12" s="469"/>
      <c r="CB12" s="469"/>
      <c r="CC12" s="470"/>
      <c r="CD12" s="477" t="s">
        <v>135</v>
      </c>
      <c r="CE12" s="478"/>
      <c r="CF12" s="478"/>
      <c r="CG12" s="478"/>
      <c r="CH12" s="478"/>
      <c r="CI12" s="478"/>
      <c r="CJ12" s="478"/>
      <c r="CK12" s="478"/>
      <c r="CL12" s="478"/>
      <c r="CM12" s="478"/>
      <c r="CN12" s="478"/>
      <c r="CO12" s="478"/>
      <c r="CP12" s="478"/>
      <c r="CQ12" s="478"/>
      <c r="CR12" s="478"/>
      <c r="CS12" s="479"/>
      <c r="CT12" s="581" t="s">
        <v>136</v>
      </c>
      <c r="CU12" s="582"/>
      <c r="CV12" s="582"/>
      <c r="CW12" s="582"/>
      <c r="CX12" s="582"/>
      <c r="CY12" s="582"/>
      <c r="CZ12" s="582"/>
      <c r="DA12" s="583"/>
      <c r="DB12" s="581" t="s">
        <v>137</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138</v>
      </c>
      <c r="N13" s="569"/>
      <c r="O13" s="569"/>
      <c r="P13" s="569"/>
      <c r="Q13" s="570"/>
      <c r="R13" s="571">
        <v>40356</v>
      </c>
      <c r="S13" s="572"/>
      <c r="T13" s="572"/>
      <c r="U13" s="572"/>
      <c r="V13" s="573"/>
      <c r="W13" s="559" t="s">
        <v>139</v>
      </c>
      <c r="X13" s="481"/>
      <c r="Y13" s="481"/>
      <c r="Z13" s="481"/>
      <c r="AA13" s="481"/>
      <c r="AB13" s="482"/>
      <c r="AC13" s="444">
        <v>2183</v>
      </c>
      <c r="AD13" s="445"/>
      <c r="AE13" s="445"/>
      <c r="AF13" s="445"/>
      <c r="AG13" s="446"/>
      <c r="AH13" s="444">
        <v>2232</v>
      </c>
      <c r="AI13" s="445"/>
      <c r="AJ13" s="445"/>
      <c r="AK13" s="445"/>
      <c r="AL13" s="447"/>
      <c r="AM13" s="537" t="s">
        <v>140</v>
      </c>
      <c r="AN13" s="442"/>
      <c r="AO13" s="442"/>
      <c r="AP13" s="442"/>
      <c r="AQ13" s="442"/>
      <c r="AR13" s="442"/>
      <c r="AS13" s="442"/>
      <c r="AT13" s="443"/>
      <c r="AU13" s="525" t="s">
        <v>141</v>
      </c>
      <c r="AV13" s="526"/>
      <c r="AW13" s="526"/>
      <c r="AX13" s="526"/>
      <c r="AY13" s="448" t="s">
        <v>142</v>
      </c>
      <c r="AZ13" s="449"/>
      <c r="BA13" s="449"/>
      <c r="BB13" s="449"/>
      <c r="BC13" s="449"/>
      <c r="BD13" s="449"/>
      <c r="BE13" s="449"/>
      <c r="BF13" s="449"/>
      <c r="BG13" s="449"/>
      <c r="BH13" s="449"/>
      <c r="BI13" s="449"/>
      <c r="BJ13" s="449"/>
      <c r="BK13" s="449"/>
      <c r="BL13" s="449"/>
      <c r="BM13" s="450"/>
      <c r="BN13" s="468">
        <v>18795</v>
      </c>
      <c r="BO13" s="469"/>
      <c r="BP13" s="469"/>
      <c r="BQ13" s="469"/>
      <c r="BR13" s="469"/>
      <c r="BS13" s="469"/>
      <c r="BT13" s="469"/>
      <c r="BU13" s="470"/>
      <c r="BV13" s="468">
        <v>-435215</v>
      </c>
      <c r="BW13" s="469"/>
      <c r="BX13" s="469"/>
      <c r="BY13" s="469"/>
      <c r="BZ13" s="469"/>
      <c r="CA13" s="469"/>
      <c r="CB13" s="469"/>
      <c r="CC13" s="470"/>
      <c r="CD13" s="477" t="s">
        <v>143</v>
      </c>
      <c r="CE13" s="478"/>
      <c r="CF13" s="478"/>
      <c r="CG13" s="478"/>
      <c r="CH13" s="478"/>
      <c r="CI13" s="478"/>
      <c r="CJ13" s="478"/>
      <c r="CK13" s="478"/>
      <c r="CL13" s="478"/>
      <c r="CM13" s="478"/>
      <c r="CN13" s="478"/>
      <c r="CO13" s="478"/>
      <c r="CP13" s="478"/>
      <c r="CQ13" s="478"/>
      <c r="CR13" s="478"/>
      <c r="CS13" s="479"/>
      <c r="CT13" s="438">
        <v>7.5</v>
      </c>
      <c r="CU13" s="439"/>
      <c r="CV13" s="439"/>
      <c r="CW13" s="439"/>
      <c r="CX13" s="439"/>
      <c r="CY13" s="439"/>
      <c r="CZ13" s="439"/>
      <c r="DA13" s="440"/>
      <c r="DB13" s="438">
        <v>7.7</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144</v>
      </c>
      <c r="M14" s="605"/>
      <c r="N14" s="605"/>
      <c r="O14" s="605"/>
      <c r="P14" s="605"/>
      <c r="Q14" s="606"/>
      <c r="R14" s="571">
        <v>40955</v>
      </c>
      <c r="S14" s="572"/>
      <c r="T14" s="572"/>
      <c r="U14" s="572"/>
      <c r="V14" s="573"/>
      <c r="W14" s="574"/>
      <c r="X14" s="484"/>
      <c r="Y14" s="484"/>
      <c r="Z14" s="484"/>
      <c r="AA14" s="484"/>
      <c r="AB14" s="485"/>
      <c r="AC14" s="564">
        <v>10.4</v>
      </c>
      <c r="AD14" s="565"/>
      <c r="AE14" s="565"/>
      <c r="AF14" s="565"/>
      <c r="AG14" s="566"/>
      <c r="AH14" s="564">
        <v>10.6</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145</v>
      </c>
      <c r="CE14" s="475"/>
      <c r="CF14" s="475"/>
      <c r="CG14" s="475"/>
      <c r="CH14" s="475"/>
      <c r="CI14" s="475"/>
      <c r="CJ14" s="475"/>
      <c r="CK14" s="475"/>
      <c r="CL14" s="475"/>
      <c r="CM14" s="475"/>
      <c r="CN14" s="475"/>
      <c r="CO14" s="475"/>
      <c r="CP14" s="475"/>
      <c r="CQ14" s="475"/>
      <c r="CR14" s="475"/>
      <c r="CS14" s="476"/>
      <c r="CT14" s="575">
        <v>8.3000000000000007</v>
      </c>
      <c r="CU14" s="576"/>
      <c r="CV14" s="576"/>
      <c r="CW14" s="576"/>
      <c r="CX14" s="576"/>
      <c r="CY14" s="576"/>
      <c r="CZ14" s="576"/>
      <c r="DA14" s="577"/>
      <c r="DB14" s="575">
        <v>19.7</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146</v>
      </c>
      <c r="N15" s="569"/>
      <c r="O15" s="569"/>
      <c r="P15" s="569"/>
      <c r="Q15" s="570"/>
      <c r="R15" s="571">
        <v>40572</v>
      </c>
      <c r="S15" s="572"/>
      <c r="T15" s="572"/>
      <c r="U15" s="572"/>
      <c r="V15" s="573"/>
      <c r="W15" s="559" t="s">
        <v>147</v>
      </c>
      <c r="X15" s="481"/>
      <c r="Y15" s="481"/>
      <c r="Z15" s="481"/>
      <c r="AA15" s="481"/>
      <c r="AB15" s="482"/>
      <c r="AC15" s="444">
        <v>6992</v>
      </c>
      <c r="AD15" s="445"/>
      <c r="AE15" s="445"/>
      <c r="AF15" s="445"/>
      <c r="AG15" s="446"/>
      <c r="AH15" s="444">
        <v>7233</v>
      </c>
      <c r="AI15" s="445"/>
      <c r="AJ15" s="445"/>
      <c r="AK15" s="445"/>
      <c r="AL15" s="447"/>
      <c r="AM15" s="537"/>
      <c r="AN15" s="442"/>
      <c r="AO15" s="442"/>
      <c r="AP15" s="442"/>
      <c r="AQ15" s="442"/>
      <c r="AR15" s="442"/>
      <c r="AS15" s="442"/>
      <c r="AT15" s="443"/>
      <c r="AU15" s="525"/>
      <c r="AV15" s="526"/>
      <c r="AW15" s="526"/>
      <c r="AX15" s="526"/>
      <c r="AY15" s="460" t="s">
        <v>148</v>
      </c>
      <c r="AZ15" s="461"/>
      <c r="BA15" s="461"/>
      <c r="BB15" s="461"/>
      <c r="BC15" s="461"/>
      <c r="BD15" s="461"/>
      <c r="BE15" s="461"/>
      <c r="BF15" s="461"/>
      <c r="BG15" s="461"/>
      <c r="BH15" s="461"/>
      <c r="BI15" s="461"/>
      <c r="BJ15" s="461"/>
      <c r="BK15" s="461"/>
      <c r="BL15" s="461"/>
      <c r="BM15" s="462"/>
      <c r="BN15" s="463">
        <v>4764711</v>
      </c>
      <c r="BO15" s="464"/>
      <c r="BP15" s="464"/>
      <c r="BQ15" s="464"/>
      <c r="BR15" s="464"/>
      <c r="BS15" s="464"/>
      <c r="BT15" s="464"/>
      <c r="BU15" s="465"/>
      <c r="BV15" s="463">
        <v>4551138</v>
      </c>
      <c r="BW15" s="464"/>
      <c r="BX15" s="464"/>
      <c r="BY15" s="464"/>
      <c r="BZ15" s="464"/>
      <c r="CA15" s="464"/>
      <c r="CB15" s="464"/>
      <c r="CC15" s="465"/>
      <c r="CD15" s="578" t="s">
        <v>149</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150</v>
      </c>
      <c r="M16" s="562"/>
      <c r="N16" s="562"/>
      <c r="O16" s="562"/>
      <c r="P16" s="562"/>
      <c r="Q16" s="563"/>
      <c r="R16" s="556" t="s">
        <v>151</v>
      </c>
      <c r="S16" s="557"/>
      <c r="T16" s="557"/>
      <c r="U16" s="557"/>
      <c r="V16" s="558"/>
      <c r="W16" s="574"/>
      <c r="X16" s="484"/>
      <c r="Y16" s="484"/>
      <c r="Z16" s="484"/>
      <c r="AA16" s="484"/>
      <c r="AB16" s="485"/>
      <c r="AC16" s="564">
        <v>33.200000000000003</v>
      </c>
      <c r="AD16" s="565"/>
      <c r="AE16" s="565"/>
      <c r="AF16" s="565"/>
      <c r="AG16" s="566"/>
      <c r="AH16" s="564">
        <v>34.5</v>
      </c>
      <c r="AI16" s="565"/>
      <c r="AJ16" s="565"/>
      <c r="AK16" s="565"/>
      <c r="AL16" s="567"/>
      <c r="AM16" s="537"/>
      <c r="AN16" s="442"/>
      <c r="AO16" s="442"/>
      <c r="AP16" s="442"/>
      <c r="AQ16" s="442"/>
      <c r="AR16" s="442"/>
      <c r="AS16" s="442"/>
      <c r="AT16" s="443"/>
      <c r="AU16" s="525"/>
      <c r="AV16" s="526"/>
      <c r="AW16" s="526"/>
      <c r="AX16" s="526"/>
      <c r="AY16" s="448" t="s">
        <v>152</v>
      </c>
      <c r="AZ16" s="449"/>
      <c r="BA16" s="449"/>
      <c r="BB16" s="449"/>
      <c r="BC16" s="449"/>
      <c r="BD16" s="449"/>
      <c r="BE16" s="449"/>
      <c r="BF16" s="449"/>
      <c r="BG16" s="449"/>
      <c r="BH16" s="449"/>
      <c r="BI16" s="449"/>
      <c r="BJ16" s="449"/>
      <c r="BK16" s="449"/>
      <c r="BL16" s="449"/>
      <c r="BM16" s="450"/>
      <c r="BN16" s="468">
        <v>8713293</v>
      </c>
      <c r="BO16" s="469"/>
      <c r="BP16" s="469"/>
      <c r="BQ16" s="469"/>
      <c r="BR16" s="469"/>
      <c r="BS16" s="469"/>
      <c r="BT16" s="469"/>
      <c r="BU16" s="470"/>
      <c r="BV16" s="468">
        <v>8299008</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153</v>
      </c>
      <c r="N17" s="554"/>
      <c r="O17" s="554"/>
      <c r="P17" s="554"/>
      <c r="Q17" s="555"/>
      <c r="R17" s="556" t="s">
        <v>154</v>
      </c>
      <c r="S17" s="557"/>
      <c r="T17" s="557"/>
      <c r="U17" s="557"/>
      <c r="V17" s="558"/>
      <c r="W17" s="559" t="s">
        <v>155</v>
      </c>
      <c r="X17" s="481"/>
      <c r="Y17" s="481"/>
      <c r="Z17" s="481"/>
      <c r="AA17" s="481"/>
      <c r="AB17" s="482"/>
      <c r="AC17" s="444">
        <v>11861</v>
      </c>
      <c r="AD17" s="445"/>
      <c r="AE17" s="445"/>
      <c r="AF17" s="445"/>
      <c r="AG17" s="446"/>
      <c r="AH17" s="444">
        <v>11523</v>
      </c>
      <c r="AI17" s="445"/>
      <c r="AJ17" s="445"/>
      <c r="AK17" s="445"/>
      <c r="AL17" s="447"/>
      <c r="AM17" s="537"/>
      <c r="AN17" s="442"/>
      <c r="AO17" s="442"/>
      <c r="AP17" s="442"/>
      <c r="AQ17" s="442"/>
      <c r="AR17" s="442"/>
      <c r="AS17" s="442"/>
      <c r="AT17" s="443"/>
      <c r="AU17" s="525"/>
      <c r="AV17" s="526"/>
      <c r="AW17" s="526"/>
      <c r="AX17" s="526"/>
      <c r="AY17" s="448" t="s">
        <v>156</v>
      </c>
      <c r="AZ17" s="449"/>
      <c r="BA17" s="449"/>
      <c r="BB17" s="449"/>
      <c r="BC17" s="449"/>
      <c r="BD17" s="449"/>
      <c r="BE17" s="449"/>
      <c r="BF17" s="449"/>
      <c r="BG17" s="449"/>
      <c r="BH17" s="449"/>
      <c r="BI17" s="449"/>
      <c r="BJ17" s="449"/>
      <c r="BK17" s="449"/>
      <c r="BL17" s="449"/>
      <c r="BM17" s="450"/>
      <c r="BN17" s="468">
        <v>5996614</v>
      </c>
      <c r="BO17" s="469"/>
      <c r="BP17" s="469"/>
      <c r="BQ17" s="469"/>
      <c r="BR17" s="469"/>
      <c r="BS17" s="469"/>
      <c r="BT17" s="469"/>
      <c r="BU17" s="470"/>
      <c r="BV17" s="468">
        <v>5776338</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157</v>
      </c>
      <c r="C18" s="531"/>
      <c r="D18" s="531"/>
      <c r="E18" s="532"/>
      <c r="F18" s="532"/>
      <c r="G18" s="532"/>
      <c r="H18" s="532"/>
      <c r="I18" s="532"/>
      <c r="J18" s="532"/>
      <c r="K18" s="532"/>
      <c r="L18" s="533">
        <v>139.03</v>
      </c>
      <c r="M18" s="533"/>
      <c r="N18" s="533"/>
      <c r="O18" s="533"/>
      <c r="P18" s="533"/>
      <c r="Q18" s="533"/>
      <c r="R18" s="534"/>
      <c r="S18" s="534"/>
      <c r="T18" s="534"/>
      <c r="U18" s="534"/>
      <c r="V18" s="535"/>
      <c r="W18" s="549"/>
      <c r="X18" s="550"/>
      <c r="Y18" s="550"/>
      <c r="Z18" s="550"/>
      <c r="AA18" s="550"/>
      <c r="AB18" s="560"/>
      <c r="AC18" s="432">
        <v>56.4</v>
      </c>
      <c r="AD18" s="433"/>
      <c r="AE18" s="433"/>
      <c r="AF18" s="433"/>
      <c r="AG18" s="536"/>
      <c r="AH18" s="432">
        <v>54.9</v>
      </c>
      <c r="AI18" s="433"/>
      <c r="AJ18" s="433"/>
      <c r="AK18" s="433"/>
      <c r="AL18" s="434"/>
      <c r="AM18" s="537"/>
      <c r="AN18" s="442"/>
      <c r="AO18" s="442"/>
      <c r="AP18" s="442"/>
      <c r="AQ18" s="442"/>
      <c r="AR18" s="442"/>
      <c r="AS18" s="442"/>
      <c r="AT18" s="443"/>
      <c r="AU18" s="525"/>
      <c r="AV18" s="526"/>
      <c r="AW18" s="526"/>
      <c r="AX18" s="526"/>
      <c r="AY18" s="448" t="s">
        <v>158</v>
      </c>
      <c r="AZ18" s="449"/>
      <c r="BA18" s="449"/>
      <c r="BB18" s="449"/>
      <c r="BC18" s="449"/>
      <c r="BD18" s="449"/>
      <c r="BE18" s="449"/>
      <c r="BF18" s="449"/>
      <c r="BG18" s="449"/>
      <c r="BH18" s="449"/>
      <c r="BI18" s="449"/>
      <c r="BJ18" s="449"/>
      <c r="BK18" s="449"/>
      <c r="BL18" s="449"/>
      <c r="BM18" s="450"/>
      <c r="BN18" s="468">
        <v>9423753</v>
      </c>
      <c r="BO18" s="469"/>
      <c r="BP18" s="469"/>
      <c r="BQ18" s="469"/>
      <c r="BR18" s="469"/>
      <c r="BS18" s="469"/>
      <c r="BT18" s="469"/>
      <c r="BU18" s="470"/>
      <c r="BV18" s="468">
        <v>9195328</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159</v>
      </c>
      <c r="C19" s="531"/>
      <c r="D19" s="531"/>
      <c r="E19" s="532"/>
      <c r="F19" s="532"/>
      <c r="G19" s="532"/>
      <c r="H19" s="532"/>
      <c r="I19" s="532"/>
      <c r="J19" s="532"/>
      <c r="K19" s="532"/>
      <c r="L19" s="538">
        <v>289</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160</v>
      </c>
      <c r="AZ19" s="449"/>
      <c r="BA19" s="449"/>
      <c r="BB19" s="449"/>
      <c r="BC19" s="449"/>
      <c r="BD19" s="449"/>
      <c r="BE19" s="449"/>
      <c r="BF19" s="449"/>
      <c r="BG19" s="449"/>
      <c r="BH19" s="449"/>
      <c r="BI19" s="449"/>
      <c r="BJ19" s="449"/>
      <c r="BK19" s="449"/>
      <c r="BL19" s="449"/>
      <c r="BM19" s="450"/>
      <c r="BN19" s="468">
        <v>13088608</v>
      </c>
      <c r="BO19" s="469"/>
      <c r="BP19" s="469"/>
      <c r="BQ19" s="469"/>
      <c r="BR19" s="469"/>
      <c r="BS19" s="469"/>
      <c r="BT19" s="469"/>
      <c r="BU19" s="470"/>
      <c r="BV19" s="468">
        <v>11604272</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161</v>
      </c>
      <c r="C20" s="531"/>
      <c r="D20" s="531"/>
      <c r="E20" s="532"/>
      <c r="F20" s="532"/>
      <c r="G20" s="532"/>
      <c r="H20" s="532"/>
      <c r="I20" s="532"/>
      <c r="J20" s="532"/>
      <c r="K20" s="532"/>
      <c r="L20" s="538">
        <v>13654</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162</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163</v>
      </c>
      <c r="C22" s="498"/>
      <c r="D22" s="499"/>
      <c r="E22" s="506" t="s">
        <v>1</v>
      </c>
      <c r="F22" s="481"/>
      <c r="G22" s="481"/>
      <c r="H22" s="481"/>
      <c r="I22" s="481"/>
      <c r="J22" s="481"/>
      <c r="K22" s="482"/>
      <c r="L22" s="506" t="s">
        <v>164</v>
      </c>
      <c r="M22" s="481"/>
      <c r="N22" s="481"/>
      <c r="O22" s="481"/>
      <c r="P22" s="482"/>
      <c r="Q22" s="491" t="s">
        <v>165</v>
      </c>
      <c r="R22" s="492"/>
      <c r="S22" s="492"/>
      <c r="T22" s="492"/>
      <c r="U22" s="492"/>
      <c r="V22" s="507"/>
      <c r="W22" s="509" t="s">
        <v>166</v>
      </c>
      <c r="X22" s="498"/>
      <c r="Y22" s="499"/>
      <c r="Z22" s="506" t="s">
        <v>1</v>
      </c>
      <c r="AA22" s="481"/>
      <c r="AB22" s="481"/>
      <c r="AC22" s="481"/>
      <c r="AD22" s="481"/>
      <c r="AE22" s="481"/>
      <c r="AF22" s="481"/>
      <c r="AG22" s="482"/>
      <c r="AH22" s="480" t="s">
        <v>167</v>
      </c>
      <c r="AI22" s="481"/>
      <c r="AJ22" s="481"/>
      <c r="AK22" s="481"/>
      <c r="AL22" s="482"/>
      <c r="AM22" s="480" t="s">
        <v>168</v>
      </c>
      <c r="AN22" s="486"/>
      <c r="AO22" s="486"/>
      <c r="AP22" s="486"/>
      <c r="AQ22" s="486"/>
      <c r="AR22" s="487"/>
      <c r="AS22" s="491" t="s">
        <v>165</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169</v>
      </c>
      <c r="AZ23" s="461"/>
      <c r="BA23" s="461"/>
      <c r="BB23" s="461"/>
      <c r="BC23" s="461"/>
      <c r="BD23" s="461"/>
      <c r="BE23" s="461"/>
      <c r="BF23" s="461"/>
      <c r="BG23" s="461"/>
      <c r="BH23" s="461"/>
      <c r="BI23" s="461"/>
      <c r="BJ23" s="461"/>
      <c r="BK23" s="461"/>
      <c r="BL23" s="461"/>
      <c r="BM23" s="462"/>
      <c r="BN23" s="468">
        <v>16142675</v>
      </c>
      <c r="BO23" s="469"/>
      <c r="BP23" s="469"/>
      <c r="BQ23" s="469"/>
      <c r="BR23" s="469"/>
      <c r="BS23" s="469"/>
      <c r="BT23" s="469"/>
      <c r="BU23" s="470"/>
      <c r="BV23" s="468">
        <v>16058335</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170</v>
      </c>
      <c r="F24" s="442"/>
      <c r="G24" s="442"/>
      <c r="H24" s="442"/>
      <c r="I24" s="442"/>
      <c r="J24" s="442"/>
      <c r="K24" s="443"/>
      <c r="L24" s="444">
        <v>1</v>
      </c>
      <c r="M24" s="445"/>
      <c r="N24" s="445"/>
      <c r="O24" s="445"/>
      <c r="P24" s="446"/>
      <c r="Q24" s="444">
        <v>6440</v>
      </c>
      <c r="R24" s="445"/>
      <c r="S24" s="445"/>
      <c r="T24" s="445"/>
      <c r="U24" s="445"/>
      <c r="V24" s="446"/>
      <c r="W24" s="510"/>
      <c r="X24" s="501"/>
      <c r="Y24" s="502"/>
      <c r="Z24" s="441" t="s">
        <v>171</v>
      </c>
      <c r="AA24" s="442"/>
      <c r="AB24" s="442"/>
      <c r="AC24" s="442"/>
      <c r="AD24" s="442"/>
      <c r="AE24" s="442"/>
      <c r="AF24" s="442"/>
      <c r="AG24" s="443"/>
      <c r="AH24" s="444">
        <v>283</v>
      </c>
      <c r="AI24" s="445"/>
      <c r="AJ24" s="445"/>
      <c r="AK24" s="445"/>
      <c r="AL24" s="446"/>
      <c r="AM24" s="444">
        <v>867395</v>
      </c>
      <c r="AN24" s="445"/>
      <c r="AO24" s="445"/>
      <c r="AP24" s="445"/>
      <c r="AQ24" s="445"/>
      <c r="AR24" s="446"/>
      <c r="AS24" s="444">
        <v>3065</v>
      </c>
      <c r="AT24" s="445"/>
      <c r="AU24" s="445"/>
      <c r="AV24" s="445"/>
      <c r="AW24" s="445"/>
      <c r="AX24" s="447"/>
      <c r="AY24" s="435" t="s">
        <v>172</v>
      </c>
      <c r="AZ24" s="436"/>
      <c r="BA24" s="436"/>
      <c r="BB24" s="436"/>
      <c r="BC24" s="436"/>
      <c r="BD24" s="436"/>
      <c r="BE24" s="436"/>
      <c r="BF24" s="436"/>
      <c r="BG24" s="436"/>
      <c r="BH24" s="436"/>
      <c r="BI24" s="436"/>
      <c r="BJ24" s="436"/>
      <c r="BK24" s="436"/>
      <c r="BL24" s="436"/>
      <c r="BM24" s="437"/>
      <c r="BN24" s="468">
        <v>7231853</v>
      </c>
      <c r="BO24" s="469"/>
      <c r="BP24" s="469"/>
      <c r="BQ24" s="469"/>
      <c r="BR24" s="469"/>
      <c r="BS24" s="469"/>
      <c r="BT24" s="469"/>
      <c r="BU24" s="470"/>
      <c r="BV24" s="468">
        <v>7616379</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173</v>
      </c>
      <c r="F25" s="442"/>
      <c r="G25" s="442"/>
      <c r="H25" s="442"/>
      <c r="I25" s="442"/>
      <c r="J25" s="442"/>
      <c r="K25" s="443"/>
      <c r="L25" s="444">
        <v>1</v>
      </c>
      <c r="M25" s="445"/>
      <c r="N25" s="445"/>
      <c r="O25" s="445"/>
      <c r="P25" s="446"/>
      <c r="Q25" s="444">
        <v>6950</v>
      </c>
      <c r="R25" s="445"/>
      <c r="S25" s="445"/>
      <c r="T25" s="445"/>
      <c r="U25" s="445"/>
      <c r="V25" s="446"/>
      <c r="W25" s="510"/>
      <c r="X25" s="501"/>
      <c r="Y25" s="502"/>
      <c r="Z25" s="441" t="s">
        <v>174</v>
      </c>
      <c r="AA25" s="442"/>
      <c r="AB25" s="442"/>
      <c r="AC25" s="442"/>
      <c r="AD25" s="442"/>
      <c r="AE25" s="442"/>
      <c r="AF25" s="442"/>
      <c r="AG25" s="443"/>
      <c r="AH25" s="444" t="s">
        <v>137</v>
      </c>
      <c r="AI25" s="445"/>
      <c r="AJ25" s="445"/>
      <c r="AK25" s="445"/>
      <c r="AL25" s="446"/>
      <c r="AM25" s="444" t="s">
        <v>175</v>
      </c>
      <c r="AN25" s="445"/>
      <c r="AO25" s="445"/>
      <c r="AP25" s="445"/>
      <c r="AQ25" s="445"/>
      <c r="AR25" s="446"/>
      <c r="AS25" s="444" t="s">
        <v>175</v>
      </c>
      <c r="AT25" s="445"/>
      <c r="AU25" s="445"/>
      <c r="AV25" s="445"/>
      <c r="AW25" s="445"/>
      <c r="AX25" s="447"/>
      <c r="AY25" s="460" t="s">
        <v>176</v>
      </c>
      <c r="AZ25" s="461"/>
      <c r="BA25" s="461"/>
      <c r="BB25" s="461"/>
      <c r="BC25" s="461"/>
      <c r="BD25" s="461"/>
      <c r="BE25" s="461"/>
      <c r="BF25" s="461"/>
      <c r="BG25" s="461"/>
      <c r="BH25" s="461"/>
      <c r="BI25" s="461"/>
      <c r="BJ25" s="461"/>
      <c r="BK25" s="461"/>
      <c r="BL25" s="461"/>
      <c r="BM25" s="462"/>
      <c r="BN25" s="463">
        <v>5419017</v>
      </c>
      <c r="BO25" s="464"/>
      <c r="BP25" s="464"/>
      <c r="BQ25" s="464"/>
      <c r="BR25" s="464"/>
      <c r="BS25" s="464"/>
      <c r="BT25" s="464"/>
      <c r="BU25" s="465"/>
      <c r="BV25" s="463">
        <v>2815452</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177</v>
      </c>
      <c r="F26" s="442"/>
      <c r="G26" s="442"/>
      <c r="H26" s="442"/>
      <c r="I26" s="442"/>
      <c r="J26" s="442"/>
      <c r="K26" s="443"/>
      <c r="L26" s="444">
        <v>1</v>
      </c>
      <c r="M26" s="445"/>
      <c r="N26" s="445"/>
      <c r="O26" s="445"/>
      <c r="P26" s="446"/>
      <c r="Q26" s="444">
        <v>5790</v>
      </c>
      <c r="R26" s="445"/>
      <c r="S26" s="445"/>
      <c r="T26" s="445"/>
      <c r="U26" s="445"/>
      <c r="V26" s="446"/>
      <c r="W26" s="510"/>
      <c r="X26" s="501"/>
      <c r="Y26" s="502"/>
      <c r="Z26" s="441" t="s">
        <v>178</v>
      </c>
      <c r="AA26" s="523"/>
      <c r="AB26" s="523"/>
      <c r="AC26" s="523"/>
      <c r="AD26" s="523"/>
      <c r="AE26" s="523"/>
      <c r="AF26" s="523"/>
      <c r="AG26" s="524"/>
      <c r="AH26" s="444">
        <v>39</v>
      </c>
      <c r="AI26" s="445"/>
      <c r="AJ26" s="445"/>
      <c r="AK26" s="445"/>
      <c r="AL26" s="446"/>
      <c r="AM26" s="444">
        <v>129870</v>
      </c>
      <c r="AN26" s="445"/>
      <c r="AO26" s="445"/>
      <c r="AP26" s="445"/>
      <c r="AQ26" s="445"/>
      <c r="AR26" s="446"/>
      <c r="AS26" s="444">
        <v>3330</v>
      </c>
      <c r="AT26" s="445"/>
      <c r="AU26" s="445"/>
      <c r="AV26" s="445"/>
      <c r="AW26" s="445"/>
      <c r="AX26" s="447"/>
      <c r="AY26" s="477" t="s">
        <v>179</v>
      </c>
      <c r="AZ26" s="478"/>
      <c r="BA26" s="478"/>
      <c r="BB26" s="478"/>
      <c r="BC26" s="478"/>
      <c r="BD26" s="478"/>
      <c r="BE26" s="478"/>
      <c r="BF26" s="478"/>
      <c r="BG26" s="478"/>
      <c r="BH26" s="478"/>
      <c r="BI26" s="478"/>
      <c r="BJ26" s="478"/>
      <c r="BK26" s="478"/>
      <c r="BL26" s="478"/>
      <c r="BM26" s="479"/>
      <c r="BN26" s="468" t="s">
        <v>127</v>
      </c>
      <c r="BO26" s="469"/>
      <c r="BP26" s="469"/>
      <c r="BQ26" s="469"/>
      <c r="BR26" s="469"/>
      <c r="BS26" s="469"/>
      <c r="BT26" s="469"/>
      <c r="BU26" s="470"/>
      <c r="BV26" s="468" t="s">
        <v>127</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180</v>
      </c>
      <c r="F27" s="442"/>
      <c r="G27" s="442"/>
      <c r="H27" s="442"/>
      <c r="I27" s="442"/>
      <c r="J27" s="442"/>
      <c r="K27" s="443"/>
      <c r="L27" s="444">
        <v>1</v>
      </c>
      <c r="M27" s="445"/>
      <c r="N27" s="445"/>
      <c r="O27" s="445"/>
      <c r="P27" s="446"/>
      <c r="Q27" s="444">
        <v>4350</v>
      </c>
      <c r="R27" s="445"/>
      <c r="S27" s="445"/>
      <c r="T27" s="445"/>
      <c r="U27" s="445"/>
      <c r="V27" s="446"/>
      <c r="W27" s="510"/>
      <c r="X27" s="501"/>
      <c r="Y27" s="502"/>
      <c r="Z27" s="441" t="s">
        <v>181</v>
      </c>
      <c r="AA27" s="442"/>
      <c r="AB27" s="442"/>
      <c r="AC27" s="442"/>
      <c r="AD27" s="442"/>
      <c r="AE27" s="442"/>
      <c r="AF27" s="442"/>
      <c r="AG27" s="443"/>
      <c r="AH27" s="444">
        <v>5</v>
      </c>
      <c r="AI27" s="445"/>
      <c r="AJ27" s="445"/>
      <c r="AK27" s="445"/>
      <c r="AL27" s="446"/>
      <c r="AM27" s="444">
        <v>20010</v>
      </c>
      <c r="AN27" s="445"/>
      <c r="AO27" s="445"/>
      <c r="AP27" s="445"/>
      <c r="AQ27" s="445"/>
      <c r="AR27" s="446"/>
      <c r="AS27" s="444">
        <v>4002</v>
      </c>
      <c r="AT27" s="445"/>
      <c r="AU27" s="445"/>
      <c r="AV27" s="445"/>
      <c r="AW27" s="445"/>
      <c r="AX27" s="447"/>
      <c r="AY27" s="474" t="s">
        <v>182</v>
      </c>
      <c r="AZ27" s="475"/>
      <c r="BA27" s="475"/>
      <c r="BB27" s="475"/>
      <c r="BC27" s="475"/>
      <c r="BD27" s="475"/>
      <c r="BE27" s="475"/>
      <c r="BF27" s="475"/>
      <c r="BG27" s="475"/>
      <c r="BH27" s="475"/>
      <c r="BI27" s="475"/>
      <c r="BJ27" s="475"/>
      <c r="BK27" s="475"/>
      <c r="BL27" s="475"/>
      <c r="BM27" s="476"/>
      <c r="BN27" s="471" t="s">
        <v>127</v>
      </c>
      <c r="BO27" s="472"/>
      <c r="BP27" s="472"/>
      <c r="BQ27" s="472"/>
      <c r="BR27" s="472"/>
      <c r="BS27" s="472"/>
      <c r="BT27" s="472"/>
      <c r="BU27" s="473"/>
      <c r="BV27" s="471" t="s">
        <v>175</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183</v>
      </c>
      <c r="F28" s="442"/>
      <c r="G28" s="442"/>
      <c r="H28" s="442"/>
      <c r="I28" s="442"/>
      <c r="J28" s="442"/>
      <c r="K28" s="443"/>
      <c r="L28" s="444">
        <v>1</v>
      </c>
      <c r="M28" s="445"/>
      <c r="N28" s="445"/>
      <c r="O28" s="445"/>
      <c r="P28" s="446"/>
      <c r="Q28" s="444">
        <v>3850</v>
      </c>
      <c r="R28" s="445"/>
      <c r="S28" s="445"/>
      <c r="T28" s="445"/>
      <c r="U28" s="445"/>
      <c r="V28" s="446"/>
      <c r="W28" s="510"/>
      <c r="X28" s="501"/>
      <c r="Y28" s="502"/>
      <c r="Z28" s="441" t="s">
        <v>184</v>
      </c>
      <c r="AA28" s="442"/>
      <c r="AB28" s="442"/>
      <c r="AC28" s="442"/>
      <c r="AD28" s="442"/>
      <c r="AE28" s="442"/>
      <c r="AF28" s="442"/>
      <c r="AG28" s="443"/>
      <c r="AH28" s="444" t="s">
        <v>137</v>
      </c>
      <c r="AI28" s="445"/>
      <c r="AJ28" s="445"/>
      <c r="AK28" s="445"/>
      <c r="AL28" s="446"/>
      <c r="AM28" s="444" t="s">
        <v>136</v>
      </c>
      <c r="AN28" s="445"/>
      <c r="AO28" s="445"/>
      <c r="AP28" s="445"/>
      <c r="AQ28" s="445"/>
      <c r="AR28" s="446"/>
      <c r="AS28" s="444" t="s">
        <v>127</v>
      </c>
      <c r="AT28" s="445"/>
      <c r="AU28" s="445"/>
      <c r="AV28" s="445"/>
      <c r="AW28" s="445"/>
      <c r="AX28" s="447"/>
      <c r="AY28" s="451" t="s">
        <v>185</v>
      </c>
      <c r="AZ28" s="452"/>
      <c r="BA28" s="452"/>
      <c r="BB28" s="453"/>
      <c r="BC28" s="460" t="s">
        <v>48</v>
      </c>
      <c r="BD28" s="461"/>
      <c r="BE28" s="461"/>
      <c r="BF28" s="461"/>
      <c r="BG28" s="461"/>
      <c r="BH28" s="461"/>
      <c r="BI28" s="461"/>
      <c r="BJ28" s="461"/>
      <c r="BK28" s="461"/>
      <c r="BL28" s="461"/>
      <c r="BM28" s="462"/>
      <c r="BN28" s="463">
        <v>1216923</v>
      </c>
      <c r="BO28" s="464"/>
      <c r="BP28" s="464"/>
      <c r="BQ28" s="464"/>
      <c r="BR28" s="464"/>
      <c r="BS28" s="464"/>
      <c r="BT28" s="464"/>
      <c r="BU28" s="465"/>
      <c r="BV28" s="463">
        <v>1353278</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186</v>
      </c>
      <c r="F29" s="442"/>
      <c r="G29" s="442"/>
      <c r="H29" s="442"/>
      <c r="I29" s="442"/>
      <c r="J29" s="442"/>
      <c r="K29" s="443"/>
      <c r="L29" s="444">
        <v>14</v>
      </c>
      <c r="M29" s="445"/>
      <c r="N29" s="445"/>
      <c r="O29" s="445"/>
      <c r="P29" s="446"/>
      <c r="Q29" s="444">
        <v>3600</v>
      </c>
      <c r="R29" s="445"/>
      <c r="S29" s="445"/>
      <c r="T29" s="445"/>
      <c r="U29" s="445"/>
      <c r="V29" s="446"/>
      <c r="W29" s="511"/>
      <c r="X29" s="512"/>
      <c r="Y29" s="513"/>
      <c r="Z29" s="441" t="s">
        <v>187</v>
      </c>
      <c r="AA29" s="442"/>
      <c r="AB29" s="442"/>
      <c r="AC29" s="442"/>
      <c r="AD29" s="442"/>
      <c r="AE29" s="442"/>
      <c r="AF29" s="442"/>
      <c r="AG29" s="443"/>
      <c r="AH29" s="444">
        <v>288</v>
      </c>
      <c r="AI29" s="445"/>
      <c r="AJ29" s="445"/>
      <c r="AK29" s="445"/>
      <c r="AL29" s="446"/>
      <c r="AM29" s="444">
        <v>887405</v>
      </c>
      <c r="AN29" s="445"/>
      <c r="AO29" s="445"/>
      <c r="AP29" s="445"/>
      <c r="AQ29" s="445"/>
      <c r="AR29" s="446"/>
      <c r="AS29" s="444">
        <v>3081</v>
      </c>
      <c r="AT29" s="445"/>
      <c r="AU29" s="445"/>
      <c r="AV29" s="445"/>
      <c r="AW29" s="445"/>
      <c r="AX29" s="447"/>
      <c r="AY29" s="454"/>
      <c r="AZ29" s="455"/>
      <c r="BA29" s="455"/>
      <c r="BB29" s="456"/>
      <c r="BC29" s="448" t="s">
        <v>188</v>
      </c>
      <c r="BD29" s="449"/>
      <c r="BE29" s="449"/>
      <c r="BF29" s="449"/>
      <c r="BG29" s="449"/>
      <c r="BH29" s="449"/>
      <c r="BI29" s="449"/>
      <c r="BJ29" s="449"/>
      <c r="BK29" s="449"/>
      <c r="BL29" s="449"/>
      <c r="BM29" s="450"/>
      <c r="BN29" s="468">
        <v>175014</v>
      </c>
      <c r="BO29" s="469"/>
      <c r="BP29" s="469"/>
      <c r="BQ29" s="469"/>
      <c r="BR29" s="469"/>
      <c r="BS29" s="469"/>
      <c r="BT29" s="469"/>
      <c r="BU29" s="470"/>
      <c r="BV29" s="468">
        <v>175004</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189</v>
      </c>
      <c r="X30" s="521"/>
      <c r="Y30" s="521"/>
      <c r="Z30" s="521"/>
      <c r="AA30" s="521"/>
      <c r="AB30" s="521"/>
      <c r="AC30" s="521"/>
      <c r="AD30" s="521"/>
      <c r="AE30" s="521"/>
      <c r="AF30" s="521"/>
      <c r="AG30" s="522"/>
      <c r="AH30" s="432">
        <v>98.7</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5042383</v>
      </c>
      <c r="BO30" s="472"/>
      <c r="BP30" s="472"/>
      <c r="BQ30" s="472"/>
      <c r="BR30" s="472"/>
      <c r="BS30" s="472"/>
      <c r="BT30" s="472"/>
      <c r="BU30" s="473"/>
      <c r="BV30" s="471">
        <v>4351766</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196</v>
      </c>
      <c r="D33" s="431"/>
      <c r="E33" s="430" t="s">
        <v>197</v>
      </c>
      <c r="F33" s="430"/>
      <c r="G33" s="430"/>
      <c r="H33" s="430"/>
      <c r="I33" s="430"/>
      <c r="J33" s="430"/>
      <c r="K33" s="430"/>
      <c r="L33" s="430"/>
      <c r="M33" s="430"/>
      <c r="N33" s="430"/>
      <c r="O33" s="430"/>
      <c r="P33" s="430"/>
      <c r="Q33" s="430"/>
      <c r="R33" s="430"/>
      <c r="S33" s="430"/>
      <c r="T33" s="216"/>
      <c r="U33" s="431" t="s">
        <v>196</v>
      </c>
      <c r="V33" s="431"/>
      <c r="W33" s="430" t="s">
        <v>198</v>
      </c>
      <c r="X33" s="430"/>
      <c r="Y33" s="430"/>
      <c r="Z33" s="430"/>
      <c r="AA33" s="430"/>
      <c r="AB33" s="430"/>
      <c r="AC33" s="430"/>
      <c r="AD33" s="430"/>
      <c r="AE33" s="430"/>
      <c r="AF33" s="430"/>
      <c r="AG33" s="430"/>
      <c r="AH33" s="430"/>
      <c r="AI33" s="430"/>
      <c r="AJ33" s="430"/>
      <c r="AK33" s="430"/>
      <c r="AL33" s="216"/>
      <c r="AM33" s="431" t="s">
        <v>196</v>
      </c>
      <c r="AN33" s="431"/>
      <c r="AO33" s="430" t="s">
        <v>197</v>
      </c>
      <c r="AP33" s="430"/>
      <c r="AQ33" s="430"/>
      <c r="AR33" s="430"/>
      <c r="AS33" s="430"/>
      <c r="AT33" s="430"/>
      <c r="AU33" s="430"/>
      <c r="AV33" s="430"/>
      <c r="AW33" s="430"/>
      <c r="AX33" s="430"/>
      <c r="AY33" s="430"/>
      <c r="AZ33" s="430"/>
      <c r="BA33" s="430"/>
      <c r="BB33" s="430"/>
      <c r="BC33" s="430"/>
      <c r="BD33" s="217"/>
      <c r="BE33" s="430" t="s">
        <v>199</v>
      </c>
      <c r="BF33" s="430"/>
      <c r="BG33" s="430" t="s">
        <v>200</v>
      </c>
      <c r="BH33" s="430"/>
      <c r="BI33" s="430"/>
      <c r="BJ33" s="430"/>
      <c r="BK33" s="430"/>
      <c r="BL33" s="430"/>
      <c r="BM33" s="430"/>
      <c r="BN33" s="430"/>
      <c r="BO33" s="430"/>
      <c r="BP33" s="430"/>
      <c r="BQ33" s="430"/>
      <c r="BR33" s="430"/>
      <c r="BS33" s="430"/>
      <c r="BT33" s="430"/>
      <c r="BU33" s="430"/>
      <c r="BV33" s="217"/>
      <c r="BW33" s="431" t="s">
        <v>199</v>
      </c>
      <c r="BX33" s="431"/>
      <c r="BY33" s="430" t="s">
        <v>201</v>
      </c>
      <c r="BZ33" s="430"/>
      <c r="CA33" s="430"/>
      <c r="CB33" s="430"/>
      <c r="CC33" s="430"/>
      <c r="CD33" s="430"/>
      <c r="CE33" s="430"/>
      <c r="CF33" s="430"/>
      <c r="CG33" s="430"/>
      <c r="CH33" s="430"/>
      <c r="CI33" s="430"/>
      <c r="CJ33" s="430"/>
      <c r="CK33" s="430"/>
      <c r="CL33" s="430"/>
      <c r="CM33" s="430"/>
      <c r="CN33" s="216"/>
      <c r="CO33" s="431" t="s">
        <v>202</v>
      </c>
      <c r="CP33" s="431"/>
      <c r="CQ33" s="430" t="s">
        <v>203</v>
      </c>
      <c r="CR33" s="430"/>
      <c r="CS33" s="430"/>
      <c r="CT33" s="430"/>
      <c r="CU33" s="430"/>
      <c r="CV33" s="430"/>
      <c r="CW33" s="430"/>
      <c r="CX33" s="430"/>
      <c r="CY33" s="430"/>
      <c r="CZ33" s="430"/>
      <c r="DA33" s="430"/>
      <c r="DB33" s="430"/>
      <c r="DC33" s="430"/>
      <c r="DD33" s="430"/>
      <c r="DE33" s="430"/>
      <c r="DF33" s="216"/>
      <c r="DG33" s="429" t="s">
        <v>204</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6</v>
      </c>
      <c r="AN34" s="427"/>
      <c r="AO34" s="426" t="str">
        <f>IF('各会計、関係団体の財政状況及び健全化判断比率'!B32="","",'各会計、関係団体の財政状況及び健全化判断比率'!B32)</f>
        <v>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9</v>
      </c>
      <c r="BX34" s="427"/>
      <c r="BY34" s="426" t="str">
        <f>IF('各会計、関係団体の財政状況及び健全化判断比率'!B68="","",'各会計、関係団体の財政状況及び健全化判断比率'!B68)</f>
        <v>山形県消防補償等組合</v>
      </c>
      <c r="BZ34" s="426"/>
      <c r="CA34" s="426"/>
      <c r="CB34" s="426"/>
      <c r="CC34" s="426"/>
      <c r="CD34" s="426"/>
      <c r="CE34" s="426"/>
      <c r="CF34" s="426"/>
      <c r="CG34" s="426"/>
      <c r="CH34" s="426"/>
      <c r="CI34" s="426"/>
      <c r="CJ34" s="426"/>
      <c r="CK34" s="426"/>
      <c r="CL34" s="426"/>
      <c r="CM34" s="426"/>
      <c r="CN34" s="214"/>
      <c r="CO34" s="427">
        <f>IF(CQ34="","",MAX(C34:D43,U34:V43,AM34:AN43,BE34:BF43,BW34:BX43)+1)</f>
        <v>16</v>
      </c>
      <c r="CP34" s="427"/>
      <c r="CQ34" s="426" t="str">
        <f>IF('各会計、関係団体の財政状況及び健全化判断比率'!BS7="","",'各会計、関係団体の財政状況及び健全化判断比率'!BS7)</f>
        <v>寒河江市土地開発公社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f t="shared" ref="AM35:AM43" si="0">IF(AO35="","",AM34+1)</f>
        <v>7</v>
      </c>
      <c r="AN35" s="427"/>
      <c r="AO35" s="426" t="str">
        <f>IF('各会計、関係団体の財政状況及び健全化判断比率'!B33="","",'各会計、関係団体の財政状況及び健全化判断比率'!B33)</f>
        <v>下水道事業会計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10</v>
      </c>
      <c r="BX35" s="427"/>
      <c r="BY35" s="426" t="str">
        <f>IF('各会計、関係団体の財政状況及び健全化判断比率'!B69="","",'各会計、関係団体の財政状況及び健全化判断比率'!B69)</f>
        <v>山形県自治会館管理組合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介護認定審査会共同設置特別会計</v>
      </c>
      <c r="X36" s="426"/>
      <c r="Y36" s="426"/>
      <c r="Z36" s="426"/>
      <c r="AA36" s="426"/>
      <c r="AB36" s="426"/>
      <c r="AC36" s="426"/>
      <c r="AD36" s="426"/>
      <c r="AE36" s="426"/>
      <c r="AF36" s="426"/>
      <c r="AG36" s="426"/>
      <c r="AH36" s="426"/>
      <c r="AI36" s="426"/>
      <c r="AJ36" s="426"/>
      <c r="AK36" s="426"/>
      <c r="AL36" s="214"/>
      <c r="AM36" s="427">
        <f t="shared" si="0"/>
        <v>8</v>
      </c>
      <c r="AN36" s="427"/>
      <c r="AO36" s="426" t="str">
        <f>IF('各会計、関係団体の財政状況及び健全化判断比率'!B34="","",'各会計、関係団体の財政状況及び健全化判断比率'!B34)</f>
        <v>病院事業会計</v>
      </c>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11</v>
      </c>
      <c r="BX36" s="427"/>
      <c r="BY36" s="426" t="str">
        <f>IF('各会計、関係団体の財政状況及び健全化判断比率'!B70="","",'各会計、関係団体の財政状況及び健全化判断比率'!B70)</f>
        <v>山形県市町村職員退職手当組合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5</v>
      </c>
      <c r="V37" s="427"/>
      <c r="W37" s="426" t="str">
        <f>IF('各会計、関係団体の財政状況及び健全化判断比率'!B31="","",'各会計、関係団体の財政状況及び健全化判断比率'!B31)</f>
        <v>後期高齢者医療特別会計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12</v>
      </c>
      <c r="BX37" s="427"/>
      <c r="BY37" s="426" t="str">
        <f>IF('各会計、関係団体の財政状況及び健全化判断比率'!B71="","",'各会計、関係団体の財政状況及び健全化判断比率'!B71)</f>
        <v>西村山広域行政事務組合（普通会計分）</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13</v>
      </c>
      <c r="BX38" s="427"/>
      <c r="BY38" s="426" t="str">
        <f>IF('各会計、関係団体の財政状況及び健全化判断比率'!B72="","",'各会計、関係団体の財政状況及び健全化判断比率'!B72)</f>
        <v>西村山広域行政事務組合（事業会計分）</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14</v>
      </c>
      <c r="BX39" s="427"/>
      <c r="BY39" s="426" t="str">
        <f>IF('各会計、関係団体の財政状況及び健全化判断比率'!B73="","",'各会計、関係団体の財政状況及び健全化判断比率'!B73)</f>
        <v>山形県後期高齢者医療広域連合（普通会計）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15</v>
      </c>
      <c r="BX40" s="427"/>
      <c r="BY40" s="426" t="str">
        <f>IF('各会計、関係団体の財政状況及び健全化判断比率'!B74="","",'各会計、関係団体の財政状況及び健全化判断比率'!B74)</f>
        <v>山形県後期高齢者医療広域連合（事業会計）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N3etTvXdleAn5gZxn+nDMYiHC31InblRybgI9981kaJIZ/mJXkgZnNxeqrAHEmffYINvqFy289ou5GzwsmWHhw==" saltValue="jgSN791S/+pnUMS5hplxN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50" t="s">
        <v>566</v>
      </c>
      <c r="D34" s="1250"/>
      <c r="E34" s="1251"/>
      <c r="F34" s="32">
        <v>7.5</v>
      </c>
      <c r="G34" s="33">
        <v>8.0299999999999994</v>
      </c>
      <c r="H34" s="33">
        <v>5.76</v>
      </c>
      <c r="I34" s="33">
        <v>4.1500000000000004</v>
      </c>
      <c r="J34" s="34">
        <v>7.44</v>
      </c>
      <c r="K34" s="22"/>
      <c r="L34" s="22"/>
      <c r="M34" s="22"/>
      <c r="N34" s="22"/>
      <c r="O34" s="22"/>
      <c r="P34" s="22"/>
    </row>
    <row r="35" spans="1:16" ht="39" customHeight="1" x14ac:dyDescent="0.15">
      <c r="A35" s="22"/>
      <c r="B35" s="35"/>
      <c r="C35" s="1244" t="s">
        <v>567</v>
      </c>
      <c r="D35" s="1245"/>
      <c r="E35" s="1246"/>
      <c r="F35" s="36">
        <v>9.0399999999999991</v>
      </c>
      <c r="G35" s="37">
        <v>8.58</v>
      </c>
      <c r="H35" s="37">
        <v>7.02</v>
      </c>
      <c r="I35" s="37">
        <v>6.68</v>
      </c>
      <c r="J35" s="38">
        <v>7.3</v>
      </c>
      <c r="K35" s="22"/>
      <c r="L35" s="22"/>
      <c r="M35" s="22"/>
      <c r="N35" s="22"/>
      <c r="O35" s="22"/>
      <c r="P35" s="22"/>
    </row>
    <row r="36" spans="1:16" ht="39" customHeight="1" x14ac:dyDescent="0.15">
      <c r="A36" s="22"/>
      <c r="B36" s="35"/>
      <c r="C36" s="1244" t="s">
        <v>568</v>
      </c>
      <c r="D36" s="1245"/>
      <c r="E36" s="1246"/>
      <c r="F36" s="36">
        <v>0.59</v>
      </c>
      <c r="G36" s="37">
        <v>0.03</v>
      </c>
      <c r="H36" s="37">
        <v>0.96</v>
      </c>
      <c r="I36" s="37">
        <v>1.4</v>
      </c>
      <c r="J36" s="38">
        <v>2.04</v>
      </c>
      <c r="K36" s="22"/>
      <c r="L36" s="22"/>
      <c r="M36" s="22"/>
      <c r="N36" s="22"/>
      <c r="O36" s="22"/>
      <c r="P36" s="22"/>
    </row>
    <row r="37" spans="1:16" ht="39" customHeight="1" x14ac:dyDescent="0.15">
      <c r="A37" s="22"/>
      <c r="B37" s="35"/>
      <c r="C37" s="1244" t="s">
        <v>569</v>
      </c>
      <c r="D37" s="1245"/>
      <c r="E37" s="1246"/>
      <c r="F37" s="36" t="s">
        <v>516</v>
      </c>
      <c r="G37" s="37" t="s">
        <v>516</v>
      </c>
      <c r="H37" s="37" t="s">
        <v>516</v>
      </c>
      <c r="I37" s="37" t="s">
        <v>516</v>
      </c>
      <c r="J37" s="38">
        <v>1.19</v>
      </c>
      <c r="K37" s="22"/>
      <c r="L37" s="22"/>
      <c r="M37" s="22"/>
      <c r="N37" s="22"/>
      <c r="O37" s="22"/>
      <c r="P37" s="22"/>
    </row>
    <row r="38" spans="1:16" ht="39" customHeight="1" x14ac:dyDescent="0.15">
      <c r="A38" s="22"/>
      <c r="B38" s="35"/>
      <c r="C38" s="1244" t="s">
        <v>570</v>
      </c>
      <c r="D38" s="1245"/>
      <c r="E38" s="1246"/>
      <c r="F38" s="36">
        <v>2.52</v>
      </c>
      <c r="G38" s="37">
        <v>5.77</v>
      </c>
      <c r="H38" s="37">
        <v>0.27</v>
      </c>
      <c r="I38" s="37">
        <v>0.48</v>
      </c>
      <c r="J38" s="38">
        <v>1.1299999999999999</v>
      </c>
      <c r="K38" s="22"/>
      <c r="L38" s="22"/>
      <c r="M38" s="22"/>
      <c r="N38" s="22"/>
      <c r="O38" s="22"/>
      <c r="P38" s="22"/>
    </row>
    <row r="39" spans="1:16" ht="39" customHeight="1" x14ac:dyDescent="0.15">
      <c r="A39" s="22"/>
      <c r="B39" s="35"/>
      <c r="C39" s="1244" t="s">
        <v>571</v>
      </c>
      <c r="D39" s="1245"/>
      <c r="E39" s="1246"/>
      <c r="F39" s="36">
        <v>0.87</v>
      </c>
      <c r="G39" s="37">
        <v>0.87</v>
      </c>
      <c r="H39" s="37">
        <v>0.91</v>
      </c>
      <c r="I39" s="37">
        <v>0.52</v>
      </c>
      <c r="J39" s="38">
        <v>0.93</v>
      </c>
      <c r="K39" s="22"/>
      <c r="L39" s="22"/>
      <c r="M39" s="22"/>
      <c r="N39" s="22"/>
      <c r="O39" s="22"/>
      <c r="P39" s="22"/>
    </row>
    <row r="40" spans="1:16" ht="39" customHeight="1" x14ac:dyDescent="0.15">
      <c r="A40" s="22"/>
      <c r="B40" s="35"/>
      <c r="C40" s="1244" t="s">
        <v>572</v>
      </c>
      <c r="D40" s="1245"/>
      <c r="E40" s="1246"/>
      <c r="F40" s="36">
        <v>7.0000000000000007E-2</v>
      </c>
      <c r="G40" s="37">
        <v>0.01</v>
      </c>
      <c r="H40" s="37">
        <v>0.03</v>
      </c>
      <c r="I40" s="37">
        <v>0.05</v>
      </c>
      <c r="J40" s="38">
        <v>0.13</v>
      </c>
      <c r="K40" s="22"/>
      <c r="L40" s="22"/>
      <c r="M40" s="22"/>
      <c r="N40" s="22"/>
      <c r="O40" s="22"/>
      <c r="P40" s="22"/>
    </row>
    <row r="41" spans="1:16" ht="39" customHeight="1" x14ac:dyDescent="0.15">
      <c r="A41" s="22"/>
      <c r="B41" s="35"/>
      <c r="C41" s="1244" t="s">
        <v>573</v>
      </c>
      <c r="D41" s="1245"/>
      <c r="E41" s="1246"/>
      <c r="F41" s="36">
        <v>7.0000000000000007E-2</v>
      </c>
      <c r="G41" s="37">
        <v>7.0000000000000007E-2</v>
      </c>
      <c r="H41" s="37">
        <v>0.06</v>
      </c>
      <c r="I41" s="37">
        <v>0.09</v>
      </c>
      <c r="J41" s="38">
        <v>0.09</v>
      </c>
      <c r="K41" s="22"/>
      <c r="L41" s="22"/>
      <c r="M41" s="22"/>
      <c r="N41" s="22"/>
      <c r="O41" s="22"/>
      <c r="P41" s="22"/>
    </row>
    <row r="42" spans="1:16" ht="39" customHeight="1" x14ac:dyDescent="0.15">
      <c r="A42" s="22"/>
      <c r="B42" s="39"/>
      <c r="C42" s="1244" t="s">
        <v>574</v>
      </c>
      <c r="D42" s="1245"/>
      <c r="E42" s="1246"/>
      <c r="F42" s="36" t="s">
        <v>516</v>
      </c>
      <c r="G42" s="37" t="s">
        <v>516</v>
      </c>
      <c r="H42" s="37" t="s">
        <v>516</v>
      </c>
      <c r="I42" s="37" t="s">
        <v>516</v>
      </c>
      <c r="J42" s="38" t="s">
        <v>516</v>
      </c>
      <c r="K42" s="22"/>
      <c r="L42" s="22"/>
      <c r="M42" s="22"/>
      <c r="N42" s="22"/>
      <c r="O42" s="22"/>
      <c r="P42" s="22"/>
    </row>
    <row r="43" spans="1:16" ht="39" customHeight="1" thickBot="1" x14ac:dyDescent="0.2">
      <c r="A43" s="22"/>
      <c r="B43" s="40"/>
      <c r="C43" s="1247" t="s">
        <v>575</v>
      </c>
      <c r="D43" s="1248"/>
      <c r="E43" s="1249"/>
      <c r="F43" s="41">
        <v>0</v>
      </c>
      <c r="G43" s="42">
        <v>0.01</v>
      </c>
      <c r="H43" s="42">
        <v>0</v>
      </c>
      <c r="I43" s="42">
        <v>0.64</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IxdQVUw8gIpel2F4fpY1HkFnxTCL1A+pmSsDdovxifZAk3PqKvjiZJcStQiv5yPnzeMKytRXS9nZ61cW/oqlQ==" saltValue="CO7XqtIspl0N4OWv740gM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1925</v>
      </c>
      <c r="L45" s="60">
        <v>1778</v>
      </c>
      <c r="M45" s="60">
        <v>1713</v>
      </c>
      <c r="N45" s="60">
        <v>1642</v>
      </c>
      <c r="O45" s="61">
        <v>1618</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516</v>
      </c>
      <c r="L46" s="64" t="s">
        <v>516</v>
      </c>
      <c r="M46" s="64" t="s">
        <v>516</v>
      </c>
      <c r="N46" s="64" t="s">
        <v>516</v>
      </c>
      <c r="O46" s="65" t="s">
        <v>516</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516</v>
      </c>
      <c r="L47" s="64" t="s">
        <v>516</v>
      </c>
      <c r="M47" s="64" t="s">
        <v>516</v>
      </c>
      <c r="N47" s="64" t="s">
        <v>516</v>
      </c>
      <c r="O47" s="65" t="s">
        <v>516</v>
      </c>
      <c r="P47" s="48"/>
      <c r="Q47" s="48"/>
      <c r="R47" s="48"/>
      <c r="S47" s="48"/>
      <c r="T47" s="48"/>
      <c r="U47" s="48"/>
    </row>
    <row r="48" spans="1:21" ht="30.75" customHeight="1" x14ac:dyDescent="0.15">
      <c r="A48" s="48"/>
      <c r="B48" s="1272"/>
      <c r="C48" s="1273"/>
      <c r="D48" s="62"/>
      <c r="E48" s="1254" t="s">
        <v>15</v>
      </c>
      <c r="F48" s="1254"/>
      <c r="G48" s="1254"/>
      <c r="H48" s="1254"/>
      <c r="I48" s="1254"/>
      <c r="J48" s="1255"/>
      <c r="K48" s="63">
        <v>543</v>
      </c>
      <c r="L48" s="64">
        <v>530</v>
      </c>
      <c r="M48" s="64">
        <v>524</v>
      </c>
      <c r="N48" s="64">
        <v>549</v>
      </c>
      <c r="O48" s="65">
        <v>539</v>
      </c>
      <c r="P48" s="48"/>
      <c r="Q48" s="48"/>
      <c r="R48" s="48"/>
      <c r="S48" s="48"/>
      <c r="T48" s="48"/>
      <c r="U48" s="48"/>
    </row>
    <row r="49" spans="1:21" ht="30.75" customHeight="1" x14ac:dyDescent="0.15">
      <c r="A49" s="48"/>
      <c r="B49" s="1272"/>
      <c r="C49" s="1273"/>
      <c r="D49" s="62"/>
      <c r="E49" s="1254" t="s">
        <v>16</v>
      </c>
      <c r="F49" s="1254"/>
      <c r="G49" s="1254"/>
      <c r="H49" s="1254"/>
      <c r="I49" s="1254"/>
      <c r="J49" s="1255"/>
      <c r="K49" s="63">
        <v>67</v>
      </c>
      <c r="L49" s="64">
        <v>89</v>
      </c>
      <c r="M49" s="64">
        <v>101</v>
      </c>
      <c r="N49" s="64">
        <v>184</v>
      </c>
      <c r="O49" s="65">
        <v>188</v>
      </c>
      <c r="P49" s="48"/>
      <c r="Q49" s="48"/>
      <c r="R49" s="48"/>
      <c r="S49" s="48"/>
      <c r="T49" s="48"/>
      <c r="U49" s="48"/>
    </row>
    <row r="50" spans="1:21" ht="30.75" customHeight="1" x14ac:dyDescent="0.15">
      <c r="A50" s="48"/>
      <c r="B50" s="1272"/>
      <c r="C50" s="1273"/>
      <c r="D50" s="62"/>
      <c r="E50" s="1254" t="s">
        <v>17</v>
      </c>
      <c r="F50" s="1254"/>
      <c r="G50" s="1254"/>
      <c r="H50" s="1254"/>
      <c r="I50" s="1254"/>
      <c r="J50" s="1255"/>
      <c r="K50" s="63">
        <v>25</v>
      </c>
      <c r="L50" s="64">
        <v>34</v>
      </c>
      <c r="M50" s="64">
        <v>34</v>
      </c>
      <c r="N50" s="64">
        <v>33</v>
      </c>
      <c r="O50" s="65">
        <v>33</v>
      </c>
      <c r="P50" s="48"/>
      <c r="Q50" s="48"/>
      <c r="R50" s="48"/>
      <c r="S50" s="48"/>
      <c r="T50" s="48"/>
      <c r="U50" s="48"/>
    </row>
    <row r="51" spans="1:21" ht="30.75" customHeight="1" x14ac:dyDescent="0.15">
      <c r="A51" s="48"/>
      <c r="B51" s="1274"/>
      <c r="C51" s="1275"/>
      <c r="D51" s="66"/>
      <c r="E51" s="1254" t="s">
        <v>18</v>
      </c>
      <c r="F51" s="1254"/>
      <c r="G51" s="1254"/>
      <c r="H51" s="1254"/>
      <c r="I51" s="1254"/>
      <c r="J51" s="1255"/>
      <c r="K51" s="63">
        <v>0</v>
      </c>
      <c r="L51" s="64">
        <v>0</v>
      </c>
      <c r="M51" s="64">
        <v>0</v>
      </c>
      <c r="N51" s="64" t="s">
        <v>516</v>
      </c>
      <c r="O51" s="65" t="s">
        <v>516</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1833</v>
      </c>
      <c r="L52" s="64">
        <v>1734</v>
      </c>
      <c r="M52" s="64">
        <v>1739</v>
      </c>
      <c r="N52" s="64">
        <v>1759</v>
      </c>
      <c r="O52" s="65">
        <v>1684</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727</v>
      </c>
      <c r="L53" s="69">
        <v>697</v>
      </c>
      <c r="M53" s="69">
        <v>633</v>
      </c>
      <c r="N53" s="69">
        <v>649</v>
      </c>
      <c r="O53" s="70">
        <v>694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15">
      <c r="B57" s="1260" t="s">
        <v>25</v>
      </c>
      <c r="C57" s="1261"/>
      <c r="D57" s="1264" t="s">
        <v>26</v>
      </c>
      <c r="E57" s="1265"/>
      <c r="F57" s="1265"/>
      <c r="G57" s="1265"/>
      <c r="H57" s="1265"/>
      <c r="I57" s="1265"/>
      <c r="J57" s="1266"/>
      <c r="K57" s="83" t="s">
        <v>596</v>
      </c>
      <c r="L57" s="84" t="s">
        <v>597</v>
      </c>
      <c r="M57" s="84" t="s">
        <v>516</v>
      </c>
      <c r="N57" s="84" t="s">
        <v>516</v>
      </c>
      <c r="O57" s="85" t="s">
        <v>516</v>
      </c>
    </row>
    <row r="58" spans="1:21" ht="31.5" customHeight="1" thickBot="1" x14ac:dyDescent="0.2">
      <c r="B58" s="1262"/>
      <c r="C58" s="1263"/>
      <c r="D58" s="1267" t="s">
        <v>27</v>
      </c>
      <c r="E58" s="1268"/>
      <c r="F58" s="1268"/>
      <c r="G58" s="1268"/>
      <c r="H58" s="1268"/>
      <c r="I58" s="1268"/>
      <c r="J58" s="1269"/>
      <c r="K58" s="86" t="s">
        <v>596</v>
      </c>
      <c r="L58" s="87" t="s">
        <v>598</v>
      </c>
      <c r="M58" s="87" t="s">
        <v>516</v>
      </c>
      <c r="N58" s="87" t="s">
        <v>516</v>
      </c>
      <c r="O58" s="88" t="s">
        <v>516</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rSlb0Va+vjuM1wk6uQz0fohvlM6jxxFRbP4XA7Deef+crHWew9uppyKDoDSKjwlaF+SBN3nSCuhQXfF+u4Zrw==" saltValue="sOW9l8X+l67R3Ti8iwh+k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90" t="s">
        <v>30</v>
      </c>
      <c r="C41" s="1291"/>
      <c r="D41" s="102"/>
      <c r="E41" s="1292" t="s">
        <v>31</v>
      </c>
      <c r="F41" s="1292"/>
      <c r="G41" s="1292"/>
      <c r="H41" s="1293"/>
      <c r="I41" s="103">
        <v>16396</v>
      </c>
      <c r="J41" s="104">
        <v>16082</v>
      </c>
      <c r="K41" s="104">
        <v>16115</v>
      </c>
      <c r="L41" s="104">
        <v>16058</v>
      </c>
      <c r="M41" s="105">
        <v>16143</v>
      </c>
    </row>
    <row r="42" spans="2:13" ht="27.75" customHeight="1" x14ac:dyDescent="0.15">
      <c r="B42" s="1280"/>
      <c r="C42" s="1281"/>
      <c r="D42" s="106"/>
      <c r="E42" s="1284" t="s">
        <v>32</v>
      </c>
      <c r="F42" s="1284"/>
      <c r="G42" s="1284"/>
      <c r="H42" s="1285"/>
      <c r="I42" s="107">
        <v>176</v>
      </c>
      <c r="J42" s="108">
        <v>150</v>
      </c>
      <c r="K42" s="108">
        <v>181</v>
      </c>
      <c r="L42" s="108">
        <v>229</v>
      </c>
      <c r="M42" s="109">
        <v>676</v>
      </c>
    </row>
    <row r="43" spans="2:13" ht="27.75" customHeight="1" x14ac:dyDescent="0.15">
      <c r="B43" s="1280"/>
      <c r="C43" s="1281"/>
      <c r="D43" s="106"/>
      <c r="E43" s="1284" t="s">
        <v>33</v>
      </c>
      <c r="F43" s="1284"/>
      <c r="G43" s="1284"/>
      <c r="H43" s="1285"/>
      <c r="I43" s="107">
        <v>6731</v>
      </c>
      <c r="J43" s="108">
        <v>6644</v>
      </c>
      <c r="K43" s="108">
        <v>6550</v>
      </c>
      <c r="L43" s="108">
        <v>6180</v>
      </c>
      <c r="M43" s="109">
        <v>5927</v>
      </c>
    </row>
    <row r="44" spans="2:13" ht="27.75" customHeight="1" x14ac:dyDescent="0.15">
      <c r="B44" s="1280"/>
      <c r="C44" s="1281"/>
      <c r="D44" s="106"/>
      <c r="E44" s="1284" t="s">
        <v>34</v>
      </c>
      <c r="F44" s="1284"/>
      <c r="G44" s="1284"/>
      <c r="H44" s="1285"/>
      <c r="I44" s="107">
        <v>1787</v>
      </c>
      <c r="J44" s="108">
        <v>1802</v>
      </c>
      <c r="K44" s="108">
        <v>1830</v>
      </c>
      <c r="L44" s="108">
        <v>1760</v>
      </c>
      <c r="M44" s="109">
        <v>1641</v>
      </c>
    </row>
    <row r="45" spans="2:13" ht="27.75" customHeight="1" x14ac:dyDescent="0.15">
      <c r="B45" s="1280"/>
      <c r="C45" s="1281"/>
      <c r="D45" s="106"/>
      <c r="E45" s="1284" t="s">
        <v>35</v>
      </c>
      <c r="F45" s="1284"/>
      <c r="G45" s="1284"/>
      <c r="H45" s="1285"/>
      <c r="I45" s="107">
        <v>1614</v>
      </c>
      <c r="J45" s="108">
        <v>1514</v>
      </c>
      <c r="K45" s="108">
        <v>1490</v>
      </c>
      <c r="L45" s="108">
        <v>1421</v>
      </c>
      <c r="M45" s="109">
        <v>1490</v>
      </c>
    </row>
    <row r="46" spans="2:13" ht="27.75" customHeight="1" x14ac:dyDescent="0.15">
      <c r="B46" s="1280"/>
      <c r="C46" s="1281"/>
      <c r="D46" s="110"/>
      <c r="E46" s="1284" t="s">
        <v>36</v>
      </c>
      <c r="F46" s="1284"/>
      <c r="G46" s="1284"/>
      <c r="H46" s="1285"/>
      <c r="I46" s="107" t="s">
        <v>516</v>
      </c>
      <c r="J46" s="108" t="s">
        <v>516</v>
      </c>
      <c r="K46" s="108" t="s">
        <v>516</v>
      </c>
      <c r="L46" s="108" t="s">
        <v>516</v>
      </c>
      <c r="M46" s="109" t="s">
        <v>516</v>
      </c>
    </row>
    <row r="47" spans="2:13" ht="27.75" customHeight="1" x14ac:dyDescent="0.15">
      <c r="B47" s="1280"/>
      <c r="C47" s="1281"/>
      <c r="D47" s="111"/>
      <c r="E47" s="1294" t="s">
        <v>37</v>
      </c>
      <c r="F47" s="1295"/>
      <c r="G47" s="1295"/>
      <c r="H47" s="1296"/>
      <c r="I47" s="107" t="s">
        <v>516</v>
      </c>
      <c r="J47" s="108" t="s">
        <v>516</v>
      </c>
      <c r="K47" s="108" t="s">
        <v>516</v>
      </c>
      <c r="L47" s="108" t="s">
        <v>516</v>
      </c>
      <c r="M47" s="109" t="s">
        <v>516</v>
      </c>
    </row>
    <row r="48" spans="2:13" ht="27.75" customHeight="1" x14ac:dyDescent="0.15">
      <c r="B48" s="1280"/>
      <c r="C48" s="1281"/>
      <c r="D48" s="106"/>
      <c r="E48" s="1284" t="s">
        <v>38</v>
      </c>
      <c r="F48" s="1284"/>
      <c r="G48" s="1284"/>
      <c r="H48" s="1285"/>
      <c r="I48" s="107" t="s">
        <v>516</v>
      </c>
      <c r="J48" s="108" t="s">
        <v>516</v>
      </c>
      <c r="K48" s="108" t="s">
        <v>516</v>
      </c>
      <c r="L48" s="108" t="s">
        <v>516</v>
      </c>
      <c r="M48" s="109" t="s">
        <v>516</v>
      </c>
    </row>
    <row r="49" spans="2:13" ht="27.75" customHeight="1" x14ac:dyDescent="0.15">
      <c r="B49" s="1282"/>
      <c r="C49" s="1283"/>
      <c r="D49" s="106"/>
      <c r="E49" s="1284" t="s">
        <v>39</v>
      </c>
      <c r="F49" s="1284"/>
      <c r="G49" s="1284"/>
      <c r="H49" s="1285"/>
      <c r="I49" s="107" t="s">
        <v>516</v>
      </c>
      <c r="J49" s="108" t="s">
        <v>516</v>
      </c>
      <c r="K49" s="108" t="s">
        <v>516</v>
      </c>
      <c r="L49" s="108" t="s">
        <v>516</v>
      </c>
      <c r="M49" s="109" t="s">
        <v>516</v>
      </c>
    </row>
    <row r="50" spans="2:13" ht="27.75" customHeight="1" x14ac:dyDescent="0.15">
      <c r="B50" s="1278" t="s">
        <v>40</v>
      </c>
      <c r="C50" s="1279"/>
      <c r="D50" s="112"/>
      <c r="E50" s="1284" t="s">
        <v>41</v>
      </c>
      <c r="F50" s="1284"/>
      <c r="G50" s="1284"/>
      <c r="H50" s="1285"/>
      <c r="I50" s="107">
        <v>2946</v>
      </c>
      <c r="J50" s="108">
        <v>2709</v>
      </c>
      <c r="K50" s="108">
        <v>4842</v>
      </c>
      <c r="L50" s="108">
        <v>6207</v>
      </c>
      <c r="M50" s="109">
        <v>6971</v>
      </c>
    </row>
    <row r="51" spans="2:13" ht="27.75" customHeight="1" x14ac:dyDescent="0.15">
      <c r="B51" s="1280"/>
      <c r="C51" s="1281"/>
      <c r="D51" s="106"/>
      <c r="E51" s="1284" t="s">
        <v>42</v>
      </c>
      <c r="F51" s="1284"/>
      <c r="G51" s="1284"/>
      <c r="H51" s="1285"/>
      <c r="I51" s="107">
        <v>2136</v>
      </c>
      <c r="J51" s="108">
        <v>2132</v>
      </c>
      <c r="K51" s="108">
        <v>2352</v>
      </c>
      <c r="L51" s="108">
        <v>2431</v>
      </c>
      <c r="M51" s="109">
        <v>2903</v>
      </c>
    </row>
    <row r="52" spans="2:13" ht="27.75" customHeight="1" x14ac:dyDescent="0.15">
      <c r="B52" s="1282"/>
      <c r="C52" s="1283"/>
      <c r="D52" s="106"/>
      <c r="E52" s="1284" t="s">
        <v>43</v>
      </c>
      <c r="F52" s="1284"/>
      <c r="G52" s="1284"/>
      <c r="H52" s="1285"/>
      <c r="I52" s="107">
        <v>16215</v>
      </c>
      <c r="J52" s="108">
        <v>15806</v>
      </c>
      <c r="K52" s="108">
        <v>15642</v>
      </c>
      <c r="L52" s="108">
        <v>15314</v>
      </c>
      <c r="M52" s="109">
        <v>15245</v>
      </c>
    </row>
    <row r="53" spans="2:13" ht="27.75" customHeight="1" thickBot="1" x14ac:dyDescent="0.2">
      <c r="B53" s="1286" t="s">
        <v>44</v>
      </c>
      <c r="C53" s="1287"/>
      <c r="D53" s="113"/>
      <c r="E53" s="1288" t="s">
        <v>45</v>
      </c>
      <c r="F53" s="1288"/>
      <c r="G53" s="1288"/>
      <c r="H53" s="1289"/>
      <c r="I53" s="114">
        <v>5407</v>
      </c>
      <c r="J53" s="115">
        <v>5544</v>
      </c>
      <c r="K53" s="115">
        <v>3331</v>
      </c>
      <c r="L53" s="115">
        <v>1697</v>
      </c>
      <c r="M53" s="116">
        <v>758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TNb/WsPLIUF0cLLZIA5QjJ8QU05AIA/ODx+4mt7vIUyrHc7gKhGKlBRkLycwnzRlj+Qx+qotWwnkyP9Vq3eKWA==" saltValue="1DP4mypUyszgkGE//OK1r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5" zoomScaleNormal="8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559</v>
      </c>
      <c r="G54" s="125" t="s">
        <v>560</v>
      </c>
      <c r="H54" s="126" t="s">
        <v>561</v>
      </c>
    </row>
    <row r="55" spans="2:8" ht="52.5" customHeight="1" x14ac:dyDescent="0.15">
      <c r="B55" s="127"/>
      <c r="C55" s="1305" t="s">
        <v>48</v>
      </c>
      <c r="D55" s="1305"/>
      <c r="E55" s="1306"/>
      <c r="F55" s="128">
        <v>1341</v>
      </c>
      <c r="G55" s="128">
        <v>1353</v>
      </c>
      <c r="H55" s="129">
        <v>1217</v>
      </c>
    </row>
    <row r="56" spans="2:8" ht="52.5" customHeight="1" x14ac:dyDescent="0.15">
      <c r="B56" s="130"/>
      <c r="C56" s="1307" t="s">
        <v>49</v>
      </c>
      <c r="D56" s="1307"/>
      <c r="E56" s="1308"/>
      <c r="F56" s="131">
        <v>175</v>
      </c>
      <c r="G56" s="131">
        <v>175</v>
      </c>
      <c r="H56" s="132">
        <v>175</v>
      </c>
    </row>
    <row r="57" spans="2:8" ht="53.25" customHeight="1" x14ac:dyDescent="0.15">
      <c r="B57" s="130"/>
      <c r="C57" s="1309" t="s">
        <v>50</v>
      </c>
      <c r="D57" s="1309"/>
      <c r="E57" s="1310"/>
      <c r="F57" s="133">
        <v>2821</v>
      </c>
      <c r="G57" s="133">
        <v>4352</v>
      </c>
      <c r="H57" s="134">
        <v>5042</v>
      </c>
    </row>
    <row r="58" spans="2:8" ht="45.75" customHeight="1" x14ac:dyDescent="0.15">
      <c r="B58" s="135"/>
      <c r="C58" s="1297" t="s">
        <v>599</v>
      </c>
      <c r="D58" s="1298"/>
      <c r="E58" s="1299"/>
      <c r="F58" s="136">
        <v>2298</v>
      </c>
      <c r="G58" s="136">
        <v>3720</v>
      </c>
      <c r="H58" s="137">
        <v>4399</v>
      </c>
    </row>
    <row r="59" spans="2:8" ht="45.75" customHeight="1" x14ac:dyDescent="0.15">
      <c r="B59" s="135"/>
      <c r="C59" s="1297" t="s">
        <v>600</v>
      </c>
      <c r="D59" s="1298"/>
      <c r="E59" s="1299"/>
      <c r="F59" s="136">
        <v>492</v>
      </c>
      <c r="G59" s="136">
        <v>592</v>
      </c>
      <c r="H59" s="137">
        <v>592</v>
      </c>
    </row>
    <row r="60" spans="2:8" ht="45.75" customHeight="1" x14ac:dyDescent="0.15">
      <c r="B60" s="135"/>
      <c r="C60" s="1297" t="s">
        <v>601</v>
      </c>
      <c r="D60" s="1298"/>
      <c r="E60" s="1299"/>
      <c r="F60" s="136" t="s">
        <v>604</v>
      </c>
      <c r="G60" s="136">
        <v>4</v>
      </c>
      <c r="H60" s="137">
        <v>15</v>
      </c>
    </row>
    <row r="61" spans="2:8" ht="45.75" customHeight="1" x14ac:dyDescent="0.15">
      <c r="B61" s="135"/>
      <c r="C61" s="1297" t="s">
        <v>602</v>
      </c>
      <c r="D61" s="1298"/>
      <c r="E61" s="1299"/>
      <c r="F61" s="136">
        <v>5</v>
      </c>
      <c r="G61" s="136">
        <v>12</v>
      </c>
      <c r="H61" s="137">
        <v>12</v>
      </c>
    </row>
    <row r="62" spans="2:8" ht="45.75" customHeight="1" thickBot="1" x14ac:dyDescent="0.2">
      <c r="B62" s="138"/>
      <c r="C62" s="1300" t="s">
        <v>603</v>
      </c>
      <c r="D62" s="1301"/>
      <c r="E62" s="1302"/>
      <c r="F62" s="139">
        <v>10</v>
      </c>
      <c r="G62" s="139">
        <v>10</v>
      </c>
      <c r="H62" s="140">
        <v>9</v>
      </c>
    </row>
    <row r="63" spans="2:8" ht="52.5" customHeight="1" thickBot="1" x14ac:dyDescent="0.2">
      <c r="B63" s="141"/>
      <c r="C63" s="1303" t="s">
        <v>51</v>
      </c>
      <c r="D63" s="1303"/>
      <c r="E63" s="1304"/>
      <c r="F63" s="142">
        <v>4337</v>
      </c>
      <c r="G63" s="142">
        <v>5880</v>
      </c>
      <c r="H63" s="143">
        <v>6434</v>
      </c>
    </row>
    <row r="64" spans="2:8" ht="15" customHeight="1" x14ac:dyDescent="0.15"/>
  </sheetData>
  <sheetProtection algorithmName="SHA-512" hashValue="Zy26vR8XtmzLhL2SouulfZWn+QV+qYtMKC3RHQaS5d3nlZvWNZrigg4h8qAskWa4I36EK5zVHr/Sn8zY/rlJDg==" saltValue="KUkt467DAZZyMZC3xqonz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C1B6D-E5FC-45B3-A4B5-E8652E56B8A2}">
  <sheetPr>
    <pageSetUpPr fitToPage="1"/>
  </sheetPr>
  <dimension ref="A1:WZM160"/>
  <sheetViews>
    <sheetView showGridLines="0" zoomScaleNormal="100" zoomScaleSheetLayoutView="55" workbookViewId="0">
      <selection activeCell="AN43" sqref="AN43:DC47"/>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606</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606</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607</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608</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4"/>
      <c r="AO43" s="1325"/>
      <c r="AP43" s="1325"/>
      <c r="AQ43" s="1325"/>
      <c r="AR43" s="1325"/>
      <c r="AS43" s="1325"/>
      <c r="AT43" s="1325"/>
      <c r="AU43" s="1325"/>
      <c r="AV43" s="1325"/>
      <c r="AW43" s="1325"/>
      <c r="AX43" s="1325"/>
      <c r="AY43" s="1325"/>
      <c r="AZ43" s="1325"/>
      <c r="BA43" s="1325"/>
      <c r="BB43" s="1325"/>
      <c r="BC43" s="1325"/>
      <c r="BD43" s="1325"/>
      <c r="BE43" s="1325"/>
      <c r="BF43" s="1325"/>
      <c r="BG43" s="1325"/>
      <c r="BH43" s="1325"/>
      <c r="BI43" s="1325"/>
      <c r="BJ43" s="1325"/>
      <c r="BK43" s="1325"/>
      <c r="BL43" s="1325"/>
      <c r="BM43" s="1325"/>
      <c r="BN43" s="1325"/>
      <c r="BO43" s="1325"/>
      <c r="BP43" s="1325"/>
      <c r="BQ43" s="1325"/>
      <c r="BR43" s="1325"/>
      <c r="BS43" s="1325"/>
      <c r="BT43" s="1325"/>
      <c r="BU43" s="1325"/>
      <c r="BV43" s="1325"/>
      <c r="BW43" s="1325"/>
      <c r="BX43" s="1325"/>
      <c r="BY43" s="1325"/>
      <c r="BZ43" s="1325"/>
      <c r="CA43" s="1325"/>
      <c r="CB43" s="1325"/>
      <c r="CC43" s="1325"/>
      <c r="CD43" s="1325"/>
      <c r="CE43" s="1325"/>
      <c r="CF43" s="1325"/>
      <c r="CG43" s="1325"/>
      <c r="CH43" s="1325"/>
      <c r="CI43" s="1325"/>
      <c r="CJ43" s="1325"/>
      <c r="CK43" s="1325"/>
      <c r="CL43" s="1325"/>
      <c r="CM43" s="1325"/>
      <c r="CN43" s="1325"/>
      <c r="CO43" s="1325"/>
      <c r="CP43" s="1325"/>
      <c r="CQ43" s="1325"/>
      <c r="CR43" s="1325"/>
      <c r="CS43" s="1325"/>
      <c r="CT43" s="1325"/>
      <c r="CU43" s="1325"/>
      <c r="CV43" s="1325"/>
      <c r="CW43" s="1325"/>
      <c r="CX43" s="1325"/>
      <c r="CY43" s="1325"/>
      <c r="CZ43" s="1325"/>
      <c r="DA43" s="1325"/>
      <c r="DB43" s="1325"/>
      <c r="DC43" s="1326"/>
    </row>
    <row r="44" spans="2:109" x14ac:dyDescent="0.15">
      <c r="B44" s="397"/>
      <c r="AN44" s="1327"/>
      <c r="AO44" s="1328"/>
      <c r="AP44" s="1328"/>
      <c r="AQ44" s="1328"/>
      <c r="AR44" s="1328"/>
      <c r="AS44" s="1328"/>
      <c r="AT44" s="1328"/>
      <c r="AU44" s="1328"/>
      <c r="AV44" s="1328"/>
      <c r="AW44" s="1328"/>
      <c r="AX44" s="1328"/>
      <c r="AY44" s="1328"/>
      <c r="AZ44" s="1328"/>
      <c r="BA44" s="1328"/>
      <c r="BB44" s="1328"/>
      <c r="BC44" s="1328"/>
      <c r="BD44" s="1328"/>
      <c r="BE44" s="1328"/>
      <c r="BF44" s="1328"/>
      <c r="BG44" s="1328"/>
      <c r="BH44" s="1328"/>
      <c r="BI44" s="1328"/>
      <c r="BJ44" s="1328"/>
      <c r="BK44" s="1328"/>
      <c r="BL44" s="1328"/>
      <c r="BM44" s="1328"/>
      <c r="BN44" s="1328"/>
      <c r="BO44" s="1328"/>
      <c r="BP44" s="1328"/>
      <c r="BQ44" s="1328"/>
      <c r="BR44" s="1328"/>
      <c r="BS44" s="1328"/>
      <c r="BT44" s="1328"/>
      <c r="BU44" s="1328"/>
      <c r="BV44" s="1328"/>
      <c r="BW44" s="1328"/>
      <c r="BX44" s="1328"/>
      <c r="BY44" s="1328"/>
      <c r="BZ44" s="1328"/>
      <c r="CA44" s="1328"/>
      <c r="CB44" s="1328"/>
      <c r="CC44" s="1328"/>
      <c r="CD44" s="1328"/>
      <c r="CE44" s="1328"/>
      <c r="CF44" s="1328"/>
      <c r="CG44" s="1328"/>
      <c r="CH44" s="1328"/>
      <c r="CI44" s="1328"/>
      <c r="CJ44" s="1328"/>
      <c r="CK44" s="1328"/>
      <c r="CL44" s="1328"/>
      <c r="CM44" s="1328"/>
      <c r="CN44" s="1328"/>
      <c r="CO44" s="1328"/>
      <c r="CP44" s="1328"/>
      <c r="CQ44" s="1328"/>
      <c r="CR44" s="1328"/>
      <c r="CS44" s="1328"/>
      <c r="CT44" s="1328"/>
      <c r="CU44" s="1328"/>
      <c r="CV44" s="1328"/>
      <c r="CW44" s="1328"/>
      <c r="CX44" s="1328"/>
      <c r="CY44" s="1328"/>
      <c r="CZ44" s="1328"/>
      <c r="DA44" s="1328"/>
      <c r="DB44" s="1328"/>
      <c r="DC44" s="1329"/>
    </row>
    <row r="45" spans="2:109" x14ac:dyDescent="0.15">
      <c r="B45" s="397"/>
      <c r="AN45" s="1327"/>
      <c r="AO45" s="1328"/>
      <c r="AP45" s="1328"/>
      <c r="AQ45" s="1328"/>
      <c r="AR45" s="1328"/>
      <c r="AS45" s="1328"/>
      <c r="AT45" s="1328"/>
      <c r="AU45" s="1328"/>
      <c r="AV45" s="1328"/>
      <c r="AW45" s="1328"/>
      <c r="AX45" s="1328"/>
      <c r="AY45" s="1328"/>
      <c r="AZ45" s="1328"/>
      <c r="BA45" s="1328"/>
      <c r="BB45" s="1328"/>
      <c r="BC45" s="1328"/>
      <c r="BD45" s="1328"/>
      <c r="BE45" s="1328"/>
      <c r="BF45" s="1328"/>
      <c r="BG45" s="1328"/>
      <c r="BH45" s="1328"/>
      <c r="BI45" s="1328"/>
      <c r="BJ45" s="1328"/>
      <c r="BK45" s="1328"/>
      <c r="BL45" s="1328"/>
      <c r="BM45" s="1328"/>
      <c r="BN45" s="1328"/>
      <c r="BO45" s="1328"/>
      <c r="BP45" s="1328"/>
      <c r="BQ45" s="1328"/>
      <c r="BR45" s="1328"/>
      <c r="BS45" s="1328"/>
      <c r="BT45" s="1328"/>
      <c r="BU45" s="1328"/>
      <c r="BV45" s="1328"/>
      <c r="BW45" s="1328"/>
      <c r="BX45" s="1328"/>
      <c r="BY45" s="1328"/>
      <c r="BZ45" s="1328"/>
      <c r="CA45" s="1328"/>
      <c r="CB45" s="1328"/>
      <c r="CC45" s="1328"/>
      <c r="CD45" s="1328"/>
      <c r="CE45" s="1328"/>
      <c r="CF45" s="1328"/>
      <c r="CG45" s="1328"/>
      <c r="CH45" s="1328"/>
      <c r="CI45" s="1328"/>
      <c r="CJ45" s="1328"/>
      <c r="CK45" s="1328"/>
      <c r="CL45" s="1328"/>
      <c r="CM45" s="1328"/>
      <c r="CN45" s="1328"/>
      <c r="CO45" s="1328"/>
      <c r="CP45" s="1328"/>
      <c r="CQ45" s="1328"/>
      <c r="CR45" s="1328"/>
      <c r="CS45" s="1328"/>
      <c r="CT45" s="1328"/>
      <c r="CU45" s="1328"/>
      <c r="CV45" s="1328"/>
      <c r="CW45" s="1328"/>
      <c r="CX45" s="1328"/>
      <c r="CY45" s="1328"/>
      <c r="CZ45" s="1328"/>
      <c r="DA45" s="1328"/>
      <c r="DB45" s="1328"/>
      <c r="DC45" s="1329"/>
    </row>
    <row r="46" spans="2:109" x14ac:dyDescent="0.15">
      <c r="B46" s="397"/>
      <c r="AN46" s="1327"/>
      <c r="AO46" s="1328"/>
      <c r="AP46" s="1328"/>
      <c r="AQ46" s="1328"/>
      <c r="AR46" s="1328"/>
      <c r="AS46" s="1328"/>
      <c r="AT46" s="1328"/>
      <c r="AU46" s="1328"/>
      <c r="AV46" s="1328"/>
      <c r="AW46" s="1328"/>
      <c r="AX46" s="1328"/>
      <c r="AY46" s="1328"/>
      <c r="AZ46" s="1328"/>
      <c r="BA46" s="1328"/>
      <c r="BB46" s="1328"/>
      <c r="BC46" s="1328"/>
      <c r="BD46" s="1328"/>
      <c r="BE46" s="1328"/>
      <c r="BF46" s="1328"/>
      <c r="BG46" s="1328"/>
      <c r="BH46" s="1328"/>
      <c r="BI46" s="1328"/>
      <c r="BJ46" s="1328"/>
      <c r="BK46" s="1328"/>
      <c r="BL46" s="1328"/>
      <c r="BM46" s="1328"/>
      <c r="BN46" s="1328"/>
      <c r="BO46" s="1328"/>
      <c r="BP46" s="1328"/>
      <c r="BQ46" s="1328"/>
      <c r="BR46" s="1328"/>
      <c r="BS46" s="1328"/>
      <c r="BT46" s="1328"/>
      <c r="BU46" s="1328"/>
      <c r="BV46" s="1328"/>
      <c r="BW46" s="1328"/>
      <c r="BX46" s="1328"/>
      <c r="BY46" s="1328"/>
      <c r="BZ46" s="1328"/>
      <c r="CA46" s="1328"/>
      <c r="CB46" s="1328"/>
      <c r="CC46" s="1328"/>
      <c r="CD46" s="1328"/>
      <c r="CE46" s="1328"/>
      <c r="CF46" s="1328"/>
      <c r="CG46" s="1328"/>
      <c r="CH46" s="1328"/>
      <c r="CI46" s="1328"/>
      <c r="CJ46" s="1328"/>
      <c r="CK46" s="1328"/>
      <c r="CL46" s="1328"/>
      <c r="CM46" s="1328"/>
      <c r="CN46" s="1328"/>
      <c r="CO46" s="1328"/>
      <c r="CP46" s="1328"/>
      <c r="CQ46" s="1328"/>
      <c r="CR46" s="1328"/>
      <c r="CS46" s="1328"/>
      <c r="CT46" s="1328"/>
      <c r="CU46" s="1328"/>
      <c r="CV46" s="1328"/>
      <c r="CW46" s="1328"/>
      <c r="CX46" s="1328"/>
      <c r="CY46" s="1328"/>
      <c r="CZ46" s="1328"/>
      <c r="DA46" s="1328"/>
      <c r="DB46" s="1328"/>
      <c r="DC46" s="1329"/>
    </row>
    <row r="47" spans="2:109" x14ac:dyDescent="0.15">
      <c r="B47" s="397"/>
      <c r="AN47" s="1330"/>
      <c r="AO47" s="1331"/>
      <c r="AP47" s="1331"/>
      <c r="AQ47" s="1331"/>
      <c r="AR47" s="1331"/>
      <c r="AS47" s="1331"/>
      <c r="AT47" s="1331"/>
      <c r="AU47" s="1331"/>
      <c r="AV47" s="1331"/>
      <c r="AW47" s="1331"/>
      <c r="AX47" s="1331"/>
      <c r="AY47" s="1331"/>
      <c r="AZ47" s="1331"/>
      <c r="BA47" s="1331"/>
      <c r="BB47" s="1331"/>
      <c r="BC47" s="1331"/>
      <c r="BD47" s="1331"/>
      <c r="BE47" s="1331"/>
      <c r="BF47" s="1331"/>
      <c r="BG47" s="1331"/>
      <c r="BH47" s="1331"/>
      <c r="BI47" s="1331"/>
      <c r="BJ47" s="1331"/>
      <c r="BK47" s="1331"/>
      <c r="BL47" s="1331"/>
      <c r="BM47" s="1331"/>
      <c r="BN47" s="1331"/>
      <c r="BO47" s="1331"/>
      <c r="BP47" s="1331"/>
      <c r="BQ47" s="1331"/>
      <c r="BR47" s="1331"/>
      <c r="BS47" s="1331"/>
      <c r="BT47" s="1331"/>
      <c r="BU47" s="1331"/>
      <c r="BV47" s="1331"/>
      <c r="BW47" s="1331"/>
      <c r="BX47" s="1331"/>
      <c r="BY47" s="1331"/>
      <c r="BZ47" s="1331"/>
      <c r="CA47" s="1331"/>
      <c r="CB47" s="1331"/>
      <c r="CC47" s="1331"/>
      <c r="CD47" s="1331"/>
      <c r="CE47" s="1331"/>
      <c r="CF47" s="1331"/>
      <c r="CG47" s="1331"/>
      <c r="CH47" s="1331"/>
      <c r="CI47" s="1331"/>
      <c r="CJ47" s="1331"/>
      <c r="CK47" s="1331"/>
      <c r="CL47" s="1331"/>
      <c r="CM47" s="1331"/>
      <c r="CN47" s="1331"/>
      <c r="CO47" s="1331"/>
      <c r="CP47" s="1331"/>
      <c r="CQ47" s="1331"/>
      <c r="CR47" s="1331"/>
      <c r="CS47" s="1331"/>
      <c r="CT47" s="1331"/>
      <c r="CU47" s="1331"/>
      <c r="CV47" s="1331"/>
      <c r="CW47" s="1331"/>
      <c r="CX47" s="1331"/>
      <c r="CY47" s="1331"/>
      <c r="CZ47" s="1331"/>
      <c r="DA47" s="1331"/>
      <c r="DB47" s="1331"/>
      <c r="DC47" s="1332"/>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609</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557</v>
      </c>
      <c r="BQ50" s="1316"/>
      <c r="BR50" s="1316"/>
      <c r="BS50" s="1316"/>
      <c r="BT50" s="1316"/>
      <c r="BU50" s="1316"/>
      <c r="BV50" s="1316"/>
      <c r="BW50" s="1316"/>
      <c r="BX50" s="1316" t="s">
        <v>558</v>
      </c>
      <c r="BY50" s="1316"/>
      <c r="BZ50" s="1316"/>
      <c r="CA50" s="1316"/>
      <c r="CB50" s="1316"/>
      <c r="CC50" s="1316"/>
      <c r="CD50" s="1316"/>
      <c r="CE50" s="1316"/>
      <c r="CF50" s="1316" t="s">
        <v>559</v>
      </c>
      <c r="CG50" s="1316"/>
      <c r="CH50" s="1316"/>
      <c r="CI50" s="1316"/>
      <c r="CJ50" s="1316"/>
      <c r="CK50" s="1316"/>
      <c r="CL50" s="1316"/>
      <c r="CM50" s="1316"/>
      <c r="CN50" s="1316" t="s">
        <v>560</v>
      </c>
      <c r="CO50" s="1316"/>
      <c r="CP50" s="1316"/>
      <c r="CQ50" s="1316"/>
      <c r="CR50" s="1316"/>
      <c r="CS50" s="1316"/>
      <c r="CT50" s="1316"/>
      <c r="CU50" s="1316"/>
      <c r="CV50" s="1316" t="s">
        <v>561</v>
      </c>
      <c r="CW50" s="1316"/>
      <c r="CX50" s="1316"/>
      <c r="CY50" s="1316"/>
      <c r="CZ50" s="1316"/>
      <c r="DA50" s="1316"/>
      <c r="DB50" s="1316"/>
      <c r="DC50" s="1316"/>
    </row>
    <row r="51" spans="1:109" ht="13.5" customHeight="1" x14ac:dyDescent="0.15">
      <c r="B51" s="397"/>
      <c r="G51" s="1319"/>
      <c r="H51" s="1319"/>
      <c r="I51" s="1333"/>
      <c r="J51" s="1333"/>
      <c r="K51" s="1318"/>
      <c r="L51" s="1318"/>
      <c r="M51" s="1318"/>
      <c r="N51" s="1318"/>
      <c r="AM51" s="406"/>
      <c r="AN51" s="1314" t="s">
        <v>610</v>
      </c>
      <c r="AO51" s="1314"/>
      <c r="AP51" s="1314"/>
      <c r="AQ51" s="1314"/>
      <c r="AR51" s="1314"/>
      <c r="AS51" s="1314"/>
      <c r="AT51" s="1314"/>
      <c r="AU51" s="1314"/>
      <c r="AV51" s="1314"/>
      <c r="AW51" s="1314"/>
      <c r="AX51" s="1314"/>
      <c r="AY51" s="1314"/>
      <c r="AZ51" s="1314"/>
      <c r="BA51" s="1314"/>
      <c r="BB51" s="1314" t="s">
        <v>611</v>
      </c>
      <c r="BC51" s="1314"/>
      <c r="BD51" s="1314"/>
      <c r="BE51" s="1314"/>
      <c r="BF51" s="1314"/>
      <c r="BG51" s="1314"/>
      <c r="BH51" s="1314"/>
      <c r="BI51" s="1314"/>
      <c r="BJ51" s="1314"/>
      <c r="BK51" s="1314"/>
      <c r="BL51" s="1314"/>
      <c r="BM51" s="1314"/>
      <c r="BN51" s="1314"/>
      <c r="BO51" s="1314"/>
      <c r="BP51" s="1323"/>
      <c r="BQ51" s="1311"/>
      <c r="BR51" s="1311"/>
      <c r="BS51" s="1311"/>
      <c r="BT51" s="1311"/>
      <c r="BU51" s="1311"/>
      <c r="BV51" s="1311"/>
      <c r="BW51" s="1311"/>
      <c r="BX51" s="1323"/>
      <c r="BY51" s="1311"/>
      <c r="BZ51" s="1311"/>
      <c r="CA51" s="1311"/>
      <c r="CB51" s="1311"/>
      <c r="CC51" s="1311"/>
      <c r="CD51" s="1311"/>
      <c r="CE51" s="1311"/>
      <c r="CF51" s="1323"/>
      <c r="CG51" s="1311"/>
      <c r="CH51" s="1311"/>
      <c r="CI51" s="1311"/>
      <c r="CJ51" s="1311"/>
      <c r="CK51" s="1311"/>
      <c r="CL51" s="1311"/>
      <c r="CM51" s="1311"/>
      <c r="CN51" s="1323"/>
      <c r="CO51" s="1311"/>
      <c r="CP51" s="1311"/>
      <c r="CQ51" s="1311"/>
      <c r="CR51" s="1311"/>
      <c r="CS51" s="1311"/>
      <c r="CT51" s="1311"/>
      <c r="CU51" s="1311"/>
      <c r="CV51" s="1323"/>
      <c r="CW51" s="1311"/>
      <c r="CX51" s="1311"/>
      <c r="CY51" s="1311"/>
      <c r="CZ51" s="1311"/>
      <c r="DA51" s="1311"/>
      <c r="DB51" s="1311"/>
      <c r="DC51" s="1311"/>
    </row>
    <row r="52" spans="1:109" x14ac:dyDescent="0.15">
      <c r="B52" s="397"/>
      <c r="G52" s="1319"/>
      <c r="H52" s="1319"/>
      <c r="I52" s="1333"/>
      <c r="J52" s="1333"/>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612</v>
      </c>
      <c r="BC53" s="1314"/>
      <c r="BD53" s="1314"/>
      <c r="BE53" s="1314"/>
      <c r="BF53" s="1314"/>
      <c r="BG53" s="1314"/>
      <c r="BH53" s="1314"/>
      <c r="BI53" s="1314"/>
      <c r="BJ53" s="1314"/>
      <c r="BK53" s="1314"/>
      <c r="BL53" s="1314"/>
      <c r="BM53" s="1314"/>
      <c r="BN53" s="1314"/>
      <c r="BO53" s="1314"/>
      <c r="BP53" s="1323"/>
      <c r="BQ53" s="1311"/>
      <c r="BR53" s="1311"/>
      <c r="BS53" s="1311"/>
      <c r="BT53" s="1311"/>
      <c r="BU53" s="1311"/>
      <c r="BV53" s="1311"/>
      <c r="BW53" s="1311"/>
      <c r="BX53" s="1323"/>
      <c r="BY53" s="1311"/>
      <c r="BZ53" s="1311"/>
      <c r="CA53" s="1311"/>
      <c r="CB53" s="1311"/>
      <c r="CC53" s="1311"/>
      <c r="CD53" s="1311"/>
      <c r="CE53" s="1311"/>
      <c r="CF53" s="1323"/>
      <c r="CG53" s="1311"/>
      <c r="CH53" s="1311"/>
      <c r="CI53" s="1311"/>
      <c r="CJ53" s="1311"/>
      <c r="CK53" s="1311"/>
      <c r="CL53" s="1311"/>
      <c r="CM53" s="1311"/>
      <c r="CN53" s="1323"/>
      <c r="CO53" s="1311"/>
      <c r="CP53" s="1311"/>
      <c r="CQ53" s="1311"/>
      <c r="CR53" s="1311"/>
      <c r="CS53" s="1311"/>
      <c r="CT53" s="1311"/>
      <c r="CU53" s="1311"/>
      <c r="CV53" s="1323"/>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613</v>
      </c>
      <c r="AO55" s="1316"/>
      <c r="AP55" s="1316"/>
      <c r="AQ55" s="1316"/>
      <c r="AR55" s="1316"/>
      <c r="AS55" s="1316"/>
      <c r="AT55" s="1316"/>
      <c r="AU55" s="1316"/>
      <c r="AV55" s="1316"/>
      <c r="AW55" s="1316"/>
      <c r="AX55" s="1316"/>
      <c r="AY55" s="1316"/>
      <c r="AZ55" s="1316"/>
      <c r="BA55" s="1316"/>
      <c r="BB55" s="1314" t="s">
        <v>611</v>
      </c>
      <c r="BC55" s="1314"/>
      <c r="BD55" s="1314"/>
      <c r="BE55" s="1314"/>
      <c r="BF55" s="1314"/>
      <c r="BG55" s="1314"/>
      <c r="BH55" s="1314"/>
      <c r="BI55" s="1314"/>
      <c r="BJ55" s="1314"/>
      <c r="BK55" s="1314"/>
      <c r="BL55" s="1314"/>
      <c r="BM55" s="1314"/>
      <c r="BN55" s="1314"/>
      <c r="BO55" s="1314"/>
      <c r="BP55" s="1323"/>
      <c r="BQ55" s="1311"/>
      <c r="BR55" s="1311"/>
      <c r="BS55" s="1311"/>
      <c r="BT55" s="1311"/>
      <c r="BU55" s="1311"/>
      <c r="BV55" s="1311"/>
      <c r="BW55" s="1311"/>
      <c r="BX55" s="1323"/>
      <c r="BY55" s="1311"/>
      <c r="BZ55" s="1311"/>
      <c r="CA55" s="1311"/>
      <c r="CB55" s="1311"/>
      <c r="CC55" s="1311"/>
      <c r="CD55" s="1311"/>
      <c r="CE55" s="1311"/>
      <c r="CF55" s="1323"/>
      <c r="CG55" s="1311"/>
      <c r="CH55" s="1311"/>
      <c r="CI55" s="1311"/>
      <c r="CJ55" s="1311"/>
      <c r="CK55" s="1311"/>
      <c r="CL55" s="1311"/>
      <c r="CM55" s="1311"/>
      <c r="CN55" s="1323"/>
      <c r="CO55" s="1311"/>
      <c r="CP55" s="1311"/>
      <c r="CQ55" s="1311"/>
      <c r="CR55" s="1311"/>
      <c r="CS55" s="1311"/>
      <c r="CT55" s="1311"/>
      <c r="CU55" s="1311"/>
      <c r="CV55" s="1323"/>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612</v>
      </c>
      <c r="BC57" s="1314"/>
      <c r="BD57" s="1314"/>
      <c r="BE57" s="1314"/>
      <c r="BF57" s="1314"/>
      <c r="BG57" s="1314"/>
      <c r="BH57" s="1314"/>
      <c r="BI57" s="1314"/>
      <c r="BJ57" s="1314"/>
      <c r="BK57" s="1314"/>
      <c r="BL57" s="1314"/>
      <c r="BM57" s="1314"/>
      <c r="BN57" s="1314"/>
      <c r="BO57" s="1314"/>
      <c r="BP57" s="1323"/>
      <c r="BQ57" s="1311"/>
      <c r="BR57" s="1311"/>
      <c r="BS57" s="1311"/>
      <c r="BT57" s="1311"/>
      <c r="BU57" s="1311"/>
      <c r="BV57" s="1311"/>
      <c r="BW57" s="1311"/>
      <c r="BX57" s="1323"/>
      <c r="BY57" s="1311"/>
      <c r="BZ57" s="1311"/>
      <c r="CA57" s="1311"/>
      <c r="CB57" s="1311"/>
      <c r="CC57" s="1311"/>
      <c r="CD57" s="1311"/>
      <c r="CE57" s="1311"/>
      <c r="CF57" s="1323"/>
      <c r="CG57" s="1311"/>
      <c r="CH57" s="1311"/>
      <c r="CI57" s="1311"/>
      <c r="CJ57" s="1311"/>
      <c r="CK57" s="1311"/>
      <c r="CL57" s="1311"/>
      <c r="CM57" s="1311"/>
      <c r="CN57" s="1323"/>
      <c r="CO57" s="1311"/>
      <c r="CP57" s="1311"/>
      <c r="CQ57" s="1311"/>
      <c r="CR57" s="1311"/>
      <c r="CS57" s="1311"/>
      <c r="CT57" s="1311"/>
      <c r="CU57" s="1311"/>
      <c r="CV57" s="1323"/>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614</v>
      </c>
    </row>
    <row r="64" spans="1:109" x14ac:dyDescent="0.15">
      <c r="B64" s="397"/>
      <c r="G64" s="404"/>
      <c r="I64" s="417"/>
      <c r="J64" s="417"/>
      <c r="K64" s="417"/>
      <c r="L64" s="417"/>
      <c r="M64" s="417"/>
      <c r="N64" s="418"/>
      <c r="AM64" s="404"/>
      <c r="AN64" s="404" t="s">
        <v>608</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4" t="s">
        <v>615</v>
      </c>
      <c r="AO65" s="1325"/>
      <c r="AP65" s="1325"/>
      <c r="AQ65" s="1325"/>
      <c r="AR65" s="1325"/>
      <c r="AS65" s="1325"/>
      <c r="AT65" s="1325"/>
      <c r="AU65" s="1325"/>
      <c r="AV65" s="1325"/>
      <c r="AW65" s="1325"/>
      <c r="AX65" s="1325"/>
      <c r="AY65" s="1325"/>
      <c r="AZ65" s="1325"/>
      <c r="BA65" s="1325"/>
      <c r="BB65" s="1325"/>
      <c r="BC65" s="1325"/>
      <c r="BD65" s="1325"/>
      <c r="BE65" s="1325"/>
      <c r="BF65" s="1325"/>
      <c r="BG65" s="1325"/>
      <c r="BH65" s="1325"/>
      <c r="BI65" s="1325"/>
      <c r="BJ65" s="1325"/>
      <c r="BK65" s="1325"/>
      <c r="BL65" s="1325"/>
      <c r="BM65" s="1325"/>
      <c r="BN65" s="1325"/>
      <c r="BO65" s="1325"/>
      <c r="BP65" s="1325"/>
      <c r="BQ65" s="1325"/>
      <c r="BR65" s="1325"/>
      <c r="BS65" s="1325"/>
      <c r="BT65" s="1325"/>
      <c r="BU65" s="1325"/>
      <c r="BV65" s="1325"/>
      <c r="BW65" s="1325"/>
      <c r="BX65" s="1325"/>
      <c r="BY65" s="1325"/>
      <c r="BZ65" s="1325"/>
      <c r="CA65" s="1325"/>
      <c r="CB65" s="1325"/>
      <c r="CC65" s="1325"/>
      <c r="CD65" s="1325"/>
      <c r="CE65" s="1325"/>
      <c r="CF65" s="1325"/>
      <c r="CG65" s="1325"/>
      <c r="CH65" s="1325"/>
      <c r="CI65" s="1325"/>
      <c r="CJ65" s="1325"/>
      <c r="CK65" s="1325"/>
      <c r="CL65" s="1325"/>
      <c r="CM65" s="1325"/>
      <c r="CN65" s="1325"/>
      <c r="CO65" s="1325"/>
      <c r="CP65" s="1325"/>
      <c r="CQ65" s="1325"/>
      <c r="CR65" s="1325"/>
      <c r="CS65" s="1325"/>
      <c r="CT65" s="1325"/>
      <c r="CU65" s="1325"/>
      <c r="CV65" s="1325"/>
      <c r="CW65" s="1325"/>
      <c r="CX65" s="1325"/>
      <c r="CY65" s="1325"/>
      <c r="CZ65" s="1325"/>
      <c r="DA65" s="1325"/>
      <c r="DB65" s="1325"/>
      <c r="DC65" s="1326"/>
    </row>
    <row r="66" spans="2:107" x14ac:dyDescent="0.15">
      <c r="B66" s="397"/>
      <c r="AN66" s="1327"/>
      <c r="AO66" s="1328"/>
      <c r="AP66" s="1328"/>
      <c r="AQ66" s="1328"/>
      <c r="AR66" s="1328"/>
      <c r="AS66" s="1328"/>
      <c r="AT66" s="1328"/>
      <c r="AU66" s="1328"/>
      <c r="AV66" s="1328"/>
      <c r="AW66" s="1328"/>
      <c r="AX66" s="1328"/>
      <c r="AY66" s="1328"/>
      <c r="AZ66" s="1328"/>
      <c r="BA66" s="1328"/>
      <c r="BB66" s="1328"/>
      <c r="BC66" s="1328"/>
      <c r="BD66" s="1328"/>
      <c r="BE66" s="1328"/>
      <c r="BF66" s="1328"/>
      <c r="BG66" s="1328"/>
      <c r="BH66" s="1328"/>
      <c r="BI66" s="1328"/>
      <c r="BJ66" s="1328"/>
      <c r="BK66" s="1328"/>
      <c r="BL66" s="1328"/>
      <c r="BM66" s="1328"/>
      <c r="BN66" s="1328"/>
      <c r="BO66" s="1328"/>
      <c r="BP66" s="1328"/>
      <c r="BQ66" s="1328"/>
      <c r="BR66" s="1328"/>
      <c r="BS66" s="1328"/>
      <c r="BT66" s="1328"/>
      <c r="BU66" s="1328"/>
      <c r="BV66" s="1328"/>
      <c r="BW66" s="1328"/>
      <c r="BX66" s="1328"/>
      <c r="BY66" s="1328"/>
      <c r="BZ66" s="1328"/>
      <c r="CA66" s="1328"/>
      <c r="CB66" s="1328"/>
      <c r="CC66" s="1328"/>
      <c r="CD66" s="1328"/>
      <c r="CE66" s="1328"/>
      <c r="CF66" s="1328"/>
      <c r="CG66" s="1328"/>
      <c r="CH66" s="1328"/>
      <c r="CI66" s="1328"/>
      <c r="CJ66" s="1328"/>
      <c r="CK66" s="1328"/>
      <c r="CL66" s="1328"/>
      <c r="CM66" s="1328"/>
      <c r="CN66" s="1328"/>
      <c r="CO66" s="1328"/>
      <c r="CP66" s="1328"/>
      <c r="CQ66" s="1328"/>
      <c r="CR66" s="1328"/>
      <c r="CS66" s="1328"/>
      <c r="CT66" s="1328"/>
      <c r="CU66" s="1328"/>
      <c r="CV66" s="1328"/>
      <c r="CW66" s="1328"/>
      <c r="CX66" s="1328"/>
      <c r="CY66" s="1328"/>
      <c r="CZ66" s="1328"/>
      <c r="DA66" s="1328"/>
      <c r="DB66" s="1328"/>
      <c r="DC66" s="1329"/>
    </row>
    <row r="67" spans="2:107" x14ac:dyDescent="0.15">
      <c r="B67" s="397"/>
      <c r="AN67" s="1327"/>
      <c r="AO67" s="1328"/>
      <c r="AP67" s="1328"/>
      <c r="AQ67" s="1328"/>
      <c r="AR67" s="1328"/>
      <c r="AS67" s="1328"/>
      <c r="AT67" s="1328"/>
      <c r="AU67" s="1328"/>
      <c r="AV67" s="1328"/>
      <c r="AW67" s="1328"/>
      <c r="AX67" s="1328"/>
      <c r="AY67" s="1328"/>
      <c r="AZ67" s="1328"/>
      <c r="BA67" s="1328"/>
      <c r="BB67" s="1328"/>
      <c r="BC67" s="1328"/>
      <c r="BD67" s="1328"/>
      <c r="BE67" s="1328"/>
      <c r="BF67" s="1328"/>
      <c r="BG67" s="1328"/>
      <c r="BH67" s="1328"/>
      <c r="BI67" s="1328"/>
      <c r="BJ67" s="1328"/>
      <c r="BK67" s="1328"/>
      <c r="BL67" s="1328"/>
      <c r="BM67" s="1328"/>
      <c r="BN67" s="1328"/>
      <c r="BO67" s="1328"/>
      <c r="BP67" s="1328"/>
      <c r="BQ67" s="1328"/>
      <c r="BR67" s="1328"/>
      <c r="BS67" s="1328"/>
      <c r="BT67" s="1328"/>
      <c r="BU67" s="1328"/>
      <c r="BV67" s="1328"/>
      <c r="BW67" s="1328"/>
      <c r="BX67" s="1328"/>
      <c r="BY67" s="1328"/>
      <c r="BZ67" s="1328"/>
      <c r="CA67" s="1328"/>
      <c r="CB67" s="1328"/>
      <c r="CC67" s="1328"/>
      <c r="CD67" s="1328"/>
      <c r="CE67" s="1328"/>
      <c r="CF67" s="1328"/>
      <c r="CG67" s="1328"/>
      <c r="CH67" s="1328"/>
      <c r="CI67" s="1328"/>
      <c r="CJ67" s="1328"/>
      <c r="CK67" s="1328"/>
      <c r="CL67" s="1328"/>
      <c r="CM67" s="1328"/>
      <c r="CN67" s="1328"/>
      <c r="CO67" s="1328"/>
      <c r="CP67" s="1328"/>
      <c r="CQ67" s="1328"/>
      <c r="CR67" s="1328"/>
      <c r="CS67" s="1328"/>
      <c r="CT67" s="1328"/>
      <c r="CU67" s="1328"/>
      <c r="CV67" s="1328"/>
      <c r="CW67" s="1328"/>
      <c r="CX67" s="1328"/>
      <c r="CY67" s="1328"/>
      <c r="CZ67" s="1328"/>
      <c r="DA67" s="1328"/>
      <c r="DB67" s="1328"/>
      <c r="DC67" s="1329"/>
    </row>
    <row r="68" spans="2:107" x14ac:dyDescent="0.15">
      <c r="B68" s="397"/>
      <c r="AN68" s="1327"/>
      <c r="AO68" s="1328"/>
      <c r="AP68" s="1328"/>
      <c r="AQ68" s="1328"/>
      <c r="AR68" s="1328"/>
      <c r="AS68" s="1328"/>
      <c r="AT68" s="1328"/>
      <c r="AU68" s="1328"/>
      <c r="AV68" s="1328"/>
      <c r="AW68" s="1328"/>
      <c r="AX68" s="1328"/>
      <c r="AY68" s="1328"/>
      <c r="AZ68" s="1328"/>
      <c r="BA68" s="1328"/>
      <c r="BB68" s="1328"/>
      <c r="BC68" s="1328"/>
      <c r="BD68" s="1328"/>
      <c r="BE68" s="1328"/>
      <c r="BF68" s="1328"/>
      <c r="BG68" s="1328"/>
      <c r="BH68" s="1328"/>
      <c r="BI68" s="1328"/>
      <c r="BJ68" s="1328"/>
      <c r="BK68" s="1328"/>
      <c r="BL68" s="1328"/>
      <c r="BM68" s="1328"/>
      <c r="BN68" s="1328"/>
      <c r="BO68" s="1328"/>
      <c r="BP68" s="1328"/>
      <c r="BQ68" s="1328"/>
      <c r="BR68" s="1328"/>
      <c r="BS68" s="1328"/>
      <c r="BT68" s="1328"/>
      <c r="BU68" s="1328"/>
      <c r="BV68" s="1328"/>
      <c r="BW68" s="1328"/>
      <c r="BX68" s="1328"/>
      <c r="BY68" s="1328"/>
      <c r="BZ68" s="1328"/>
      <c r="CA68" s="1328"/>
      <c r="CB68" s="1328"/>
      <c r="CC68" s="1328"/>
      <c r="CD68" s="1328"/>
      <c r="CE68" s="1328"/>
      <c r="CF68" s="1328"/>
      <c r="CG68" s="1328"/>
      <c r="CH68" s="1328"/>
      <c r="CI68" s="1328"/>
      <c r="CJ68" s="1328"/>
      <c r="CK68" s="1328"/>
      <c r="CL68" s="1328"/>
      <c r="CM68" s="1328"/>
      <c r="CN68" s="1328"/>
      <c r="CO68" s="1328"/>
      <c r="CP68" s="1328"/>
      <c r="CQ68" s="1328"/>
      <c r="CR68" s="1328"/>
      <c r="CS68" s="1328"/>
      <c r="CT68" s="1328"/>
      <c r="CU68" s="1328"/>
      <c r="CV68" s="1328"/>
      <c r="CW68" s="1328"/>
      <c r="CX68" s="1328"/>
      <c r="CY68" s="1328"/>
      <c r="CZ68" s="1328"/>
      <c r="DA68" s="1328"/>
      <c r="DB68" s="1328"/>
      <c r="DC68" s="1329"/>
    </row>
    <row r="69" spans="2:107" x14ac:dyDescent="0.15">
      <c r="B69" s="397"/>
      <c r="AN69" s="1330"/>
      <c r="AO69" s="1331"/>
      <c r="AP69" s="1331"/>
      <c r="AQ69" s="1331"/>
      <c r="AR69" s="1331"/>
      <c r="AS69" s="1331"/>
      <c r="AT69" s="1331"/>
      <c r="AU69" s="1331"/>
      <c r="AV69" s="1331"/>
      <c r="AW69" s="1331"/>
      <c r="AX69" s="1331"/>
      <c r="AY69" s="1331"/>
      <c r="AZ69" s="1331"/>
      <c r="BA69" s="1331"/>
      <c r="BB69" s="1331"/>
      <c r="BC69" s="1331"/>
      <c r="BD69" s="1331"/>
      <c r="BE69" s="1331"/>
      <c r="BF69" s="1331"/>
      <c r="BG69" s="1331"/>
      <c r="BH69" s="1331"/>
      <c r="BI69" s="1331"/>
      <c r="BJ69" s="1331"/>
      <c r="BK69" s="1331"/>
      <c r="BL69" s="1331"/>
      <c r="BM69" s="1331"/>
      <c r="BN69" s="1331"/>
      <c r="BO69" s="1331"/>
      <c r="BP69" s="1331"/>
      <c r="BQ69" s="1331"/>
      <c r="BR69" s="1331"/>
      <c r="BS69" s="1331"/>
      <c r="BT69" s="1331"/>
      <c r="BU69" s="1331"/>
      <c r="BV69" s="1331"/>
      <c r="BW69" s="1331"/>
      <c r="BX69" s="1331"/>
      <c r="BY69" s="1331"/>
      <c r="BZ69" s="1331"/>
      <c r="CA69" s="1331"/>
      <c r="CB69" s="1331"/>
      <c r="CC69" s="1331"/>
      <c r="CD69" s="1331"/>
      <c r="CE69" s="1331"/>
      <c r="CF69" s="1331"/>
      <c r="CG69" s="1331"/>
      <c r="CH69" s="1331"/>
      <c r="CI69" s="1331"/>
      <c r="CJ69" s="1331"/>
      <c r="CK69" s="1331"/>
      <c r="CL69" s="1331"/>
      <c r="CM69" s="1331"/>
      <c r="CN69" s="1331"/>
      <c r="CO69" s="1331"/>
      <c r="CP69" s="1331"/>
      <c r="CQ69" s="1331"/>
      <c r="CR69" s="1331"/>
      <c r="CS69" s="1331"/>
      <c r="CT69" s="1331"/>
      <c r="CU69" s="1331"/>
      <c r="CV69" s="1331"/>
      <c r="CW69" s="1331"/>
      <c r="CX69" s="1331"/>
      <c r="CY69" s="1331"/>
      <c r="CZ69" s="1331"/>
      <c r="DA69" s="1331"/>
      <c r="DB69" s="1331"/>
      <c r="DC69" s="1332"/>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609</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557</v>
      </c>
      <c r="BQ72" s="1316"/>
      <c r="BR72" s="1316"/>
      <c r="BS72" s="1316"/>
      <c r="BT72" s="1316"/>
      <c r="BU72" s="1316"/>
      <c r="BV72" s="1316"/>
      <c r="BW72" s="1316"/>
      <c r="BX72" s="1316" t="s">
        <v>558</v>
      </c>
      <c r="BY72" s="1316"/>
      <c r="BZ72" s="1316"/>
      <c r="CA72" s="1316"/>
      <c r="CB72" s="1316"/>
      <c r="CC72" s="1316"/>
      <c r="CD72" s="1316"/>
      <c r="CE72" s="1316"/>
      <c r="CF72" s="1316" t="s">
        <v>559</v>
      </c>
      <c r="CG72" s="1316"/>
      <c r="CH72" s="1316"/>
      <c r="CI72" s="1316"/>
      <c r="CJ72" s="1316"/>
      <c r="CK72" s="1316"/>
      <c r="CL72" s="1316"/>
      <c r="CM72" s="1316"/>
      <c r="CN72" s="1316" t="s">
        <v>560</v>
      </c>
      <c r="CO72" s="1316"/>
      <c r="CP72" s="1316"/>
      <c r="CQ72" s="1316"/>
      <c r="CR72" s="1316"/>
      <c r="CS72" s="1316"/>
      <c r="CT72" s="1316"/>
      <c r="CU72" s="1316"/>
      <c r="CV72" s="1316" t="s">
        <v>561</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610</v>
      </c>
      <c r="AO73" s="1314"/>
      <c r="AP73" s="1314"/>
      <c r="AQ73" s="1314"/>
      <c r="AR73" s="1314"/>
      <c r="AS73" s="1314"/>
      <c r="AT73" s="1314"/>
      <c r="AU73" s="1314"/>
      <c r="AV73" s="1314"/>
      <c r="AW73" s="1314"/>
      <c r="AX73" s="1314"/>
      <c r="AY73" s="1314"/>
      <c r="AZ73" s="1314"/>
      <c r="BA73" s="1314"/>
      <c r="BB73" s="1314" t="s">
        <v>611</v>
      </c>
      <c r="BC73" s="1314"/>
      <c r="BD73" s="1314"/>
      <c r="BE73" s="1314"/>
      <c r="BF73" s="1314"/>
      <c r="BG73" s="1314"/>
      <c r="BH73" s="1314"/>
      <c r="BI73" s="1314"/>
      <c r="BJ73" s="1314"/>
      <c r="BK73" s="1314"/>
      <c r="BL73" s="1314"/>
      <c r="BM73" s="1314"/>
      <c r="BN73" s="1314"/>
      <c r="BO73" s="1314"/>
      <c r="BP73" s="1311">
        <v>64</v>
      </c>
      <c r="BQ73" s="1311"/>
      <c r="BR73" s="1311"/>
      <c r="BS73" s="1311"/>
      <c r="BT73" s="1311"/>
      <c r="BU73" s="1311"/>
      <c r="BV73" s="1311"/>
      <c r="BW73" s="1311"/>
      <c r="BX73" s="1311">
        <v>64.900000000000006</v>
      </c>
      <c r="BY73" s="1311"/>
      <c r="BZ73" s="1311"/>
      <c r="CA73" s="1311"/>
      <c r="CB73" s="1311"/>
      <c r="CC73" s="1311"/>
      <c r="CD73" s="1311"/>
      <c r="CE73" s="1311"/>
      <c r="CF73" s="1311">
        <v>38.9</v>
      </c>
      <c r="CG73" s="1311"/>
      <c r="CH73" s="1311"/>
      <c r="CI73" s="1311"/>
      <c r="CJ73" s="1311"/>
      <c r="CK73" s="1311"/>
      <c r="CL73" s="1311"/>
      <c r="CM73" s="1311"/>
      <c r="CN73" s="1311">
        <v>19.7</v>
      </c>
      <c r="CO73" s="1311"/>
      <c r="CP73" s="1311"/>
      <c r="CQ73" s="1311"/>
      <c r="CR73" s="1311"/>
      <c r="CS73" s="1311"/>
      <c r="CT73" s="1311"/>
      <c r="CU73" s="1311"/>
      <c r="CV73" s="1311">
        <v>8.3000000000000007</v>
      </c>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616</v>
      </c>
      <c r="BC75" s="1314"/>
      <c r="BD75" s="1314"/>
      <c r="BE75" s="1314"/>
      <c r="BF75" s="1314"/>
      <c r="BG75" s="1314"/>
      <c r="BH75" s="1314"/>
      <c r="BI75" s="1314"/>
      <c r="BJ75" s="1314"/>
      <c r="BK75" s="1314"/>
      <c r="BL75" s="1314"/>
      <c r="BM75" s="1314"/>
      <c r="BN75" s="1314"/>
      <c r="BO75" s="1314"/>
      <c r="BP75" s="1311">
        <v>9.5</v>
      </c>
      <c r="BQ75" s="1311"/>
      <c r="BR75" s="1311"/>
      <c r="BS75" s="1311"/>
      <c r="BT75" s="1311"/>
      <c r="BU75" s="1311"/>
      <c r="BV75" s="1311"/>
      <c r="BW75" s="1311"/>
      <c r="BX75" s="1311">
        <v>8.9</v>
      </c>
      <c r="BY75" s="1311"/>
      <c r="BZ75" s="1311"/>
      <c r="CA75" s="1311"/>
      <c r="CB75" s="1311"/>
      <c r="CC75" s="1311"/>
      <c r="CD75" s="1311"/>
      <c r="CE75" s="1311"/>
      <c r="CF75" s="1311">
        <v>8</v>
      </c>
      <c r="CG75" s="1311"/>
      <c r="CH75" s="1311"/>
      <c r="CI75" s="1311"/>
      <c r="CJ75" s="1311"/>
      <c r="CK75" s="1311"/>
      <c r="CL75" s="1311"/>
      <c r="CM75" s="1311"/>
      <c r="CN75" s="1311">
        <v>7.7</v>
      </c>
      <c r="CO75" s="1311"/>
      <c r="CP75" s="1311"/>
      <c r="CQ75" s="1311"/>
      <c r="CR75" s="1311"/>
      <c r="CS75" s="1311"/>
      <c r="CT75" s="1311"/>
      <c r="CU75" s="1311"/>
      <c r="CV75" s="1311">
        <v>7.5</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613</v>
      </c>
      <c r="AO77" s="1316"/>
      <c r="AP77" s="1316"/>
      <c r="AQ77" s="1316"/>
      <c r="AR77" s="1316"/>
      <c r="AS77" s="1316"/>
      <c r="AT77" s="1316"/>
      <c r="AU77" s="1316"/>
      <c r="AV77" s="1316"/>
      <c r="AW77" s="1316"/>
      <c r="AX77" s="1316"/>
      <c r="AY77" s="1316"/>
      <c r="AZ77" s="1316"/>
      <c r="BA77" s="1316"/>
      <c r="BB77" s="1314" t="s">
        <v>611</v>
      </c>
      <c r="BC77" s="1314"/>
      <c r="BD77" s="1314"/>
      <c r="BE77" s="1314"/>
      <c r="BF77" s="1314"/>
      <c r="BG77" s="1314"/>
      <c r="BH77" s="1314"/>
      <c r="BI77" s="1314"/>
      <c r="BJ77" s="1314"/>
      <c r="BK77" s="1314"/>
      <c r="BL77" s="1314"/>
      <c r="BM77" s="1314"/>
      <c r="BN77" s="1314"/>
      <c r="BO77" s="1314"/>
      <c r="BP77" s="1311">
        <v>54.6</v>
      </c>
      <c r="BQ77" s="1311"/>
      <c r="BR77" s="1311"/>
      <c r="BS77" s="1311"/>
      <c r="BT77" s="1311"/>
      <c r="BU77" s="1311"/>
      <c r="BV77" s="1311"/>
      <c r="BW77" s="1311"/>
      <c r="BX77" s="1311">
        <v>53.2</v>
      </c>
      <c r="BY77" s="1311"/>
      <c r="BZ77" s="1311"/>
      <c r="CA77" s="1311"/>
      <c r="CB77" s="1311"/>
      <c r="CC77" s="1311"/>
      <c r="CD77" s="1311"/>
      <c r="CE77" s="1311"/>
      <c r="CF77" s="1311">
        <v>47.9</v>
      </c>
      <c r="CG77" s="1311"/>
      <c r="CH77" s="1311"/>
      <c r="CI77" s="1311"/>
      <c r="CJ77" s="1311"/>
      <c r="CK77" s="1311"/>
      <c r="CL77" s="1311"/>
      <c r="CM77" s="1311"/>
      <c r="CN77" s="1311">
        <v>49</v>
      </c>
      <c r="CO77" s="1311"/>
      <c r="CP77" s="1311"/>
      <c r="CQ77" s="1311"/>
      <c r="CR77" s="1311"/>
      <c r="CS77" s="1311"/>
      <c r="CT77" s="1311"/>
      <c r="CU77" s="1311"/>
      <c r="CV77" s="1311">
        <v>41.3</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616</v>
      </c>
      <c r="BC79" s="1314"/>
      <c r="BD79" s="1314"/>
      <c r="BE79" s="1314"/>
      <c r="BF79" s="1314"/>
      <c r="BG79" s="1314"/>
      <c r="BH79" s="1314"/>
      <c r="BI79" s="1314"/>
      <c r="BJ79" s="1314"/>
      <c r="BK79" s="1314"/>
      <c r="BL79" s="1314"/>
      <c r="BM79" s="1314"/>
      <c r="BN79" s="1314"/>
      <c r="BO79" s="1314"/>
      <c r="BP79" s="1311">
        <v>10</v>
      </c>
      <c r="BQ79" s="1311"/>
      <c r="BR79" s="1311"/>
      <c r="BS79" s="1311"/>
      <c r="BT79" s="1311"/>
      <c r="BU79" s="1311"/>
      <c r="BV79" s="1311"/>
      <c r="BW79" s="1311"/>
      <c r="BX79" s="1311">
        <v>9.8000000000000007</v>
      </c>
      <c r="BY79" s="1311"/>
      <c r="BZ79" s="1311"/>
      <c r="CA79" s="1311"/>
      <c r="CB79" s="1311"/>
      <c r="CC79" s="1311"/>
      <c r="CD79" s="1311"/>
      <c r="CE79" s="1311"/>
      <c r="CF79" s="1311">
        <v>9.6</v>
      </c>
      <c r="CG79" s="1311"/>
      <c r="CH79" s="1311"/>
      <c r="CI79" s="1311"/>
      <c r="CJ79" s="1311"/>
      <c r="CK79" s="1311"/>
      <c r="CL79" s="1311"/>
      <c r="CM79" s="1311"/>
      <c r="CN79" s="1311">
        <v>9.5</v>
      </c>
      <c r="CO79" s="1311"/>
      <c r="CP79" s="1311"/>
      <c r="CQ79" s="1311"/>
      <c r="CR79" s="1311"/>
      <c r="CS79" s="1311"/>
      <c r="CT79" s="1311"/>
      <c r="CU79" s="1311"/>
      <c r="CV79" s="1311">
        <v>9.1999999999999993</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slbrl1kjo5+BVYSfWPg36ECa3VW7FHJ41LYjv9MoQNUfIguH0eGOhR8AZjpC1Fq7alWFx0eB4b9V9N1o3vDpMg==" saltValue="F+yLNRMYXGWmsWgPb9KxG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8BCFC-A5D5-49C6-A090-A93B0DA68D13}">
  <sheetPr>
    <pageSetUpPr fitToPage="1"/>
  </sheetPr>
  <dimension ref="A1:DR125"/>
  <sheetViews>
    <sheetView showGridLines="0" topLeftCell="A94" zoomScaleNormal="100" zoomScaleSheetLayoutView="70" workbookViewId="0">
      <selection activeCell="AN43" sqref="AN43:DC47"/>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504</v>
      </c>
    </row>
  </sheetData>
  <sheetProtection algorithmName="SHA-512" hashValue="HwfQu4NHKqHDbxg4huthLB0CtOTwXykWqz8xcUEEJcWxox6qpAjEu5rtwle4ZfSHXjOgs//TwjtnHP9PE4x9tg==" saltValue="wPZqlo8BIICBp5Gx5fRJA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3428F2-4324-465B-A733-2D54F7C5FEC3}">
  <sheetPr>
    <pageSetUpPr fitToPage="1"/>
  </sheetPr>
  <dimension ref="A1:DR125"/>
  <sheetViews>
    <sheetView showGridLines="0" zoomScaleNormal="100" zoomScaleSheetLayoutView="55" workbookViewId="0">
      <selection activeCell="AN43" sqref="AN43:DC47"/>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504</v>
      </c>
    </row>
  </sheetData>
  <sheetProtection algorithmName="SHA-512" hashValue="wwlEv3suIV2BsGK4f3jl1vfSeCKIOoCiXlslT5nA6YPW7g1XERdjTdsccSXIU0cxgVP/KpFH7kEHrKG2MBiIKQ==" saltValue="BB12jD7YmGm24NAgP7Nn8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554</v>
      </c>
      <c r="G2" s="157"/>
      <c r="H2" s="158"/>
    </row>
    <row r="3" spans="1:8" x14ac:dyDescent="0.15">
      <c r="A3" s="154" t="s">
        <v>547</v>
      </c>
      <c r="B3" s="159"/>
      <c r="C3" s="160"/>
      <c r="D3" s="161">
        <v>44137</v>
      </c>
      <c r="E3" s="162"/>
      <c r="F3" s="163">
        <v>83280</v>
      </c>
      <c r="G3" s="164"/>
      <c r="H3" s="165"/>
    </row>
    <row r="4" spans="1:8" x14ac:dyDescent="0.15">
      <c r="A4" s="166"/>
      <c r="B4" s="167"/>
      <c r="C4" s="168"/>
      <c r="D4" s="169">
        <v>20200</v>
      </c>
      <c r="E4" s="170"/>
      <c r="F4" s="171">
        <v>43123</v>
      </c>
      <c r="G4" s="172"/>
      <c r="H4" s="173"/>
    </row>
    <row r="5" spans="1:8" x14ac:dyDescent="0.15">
      <c r="A5" s="154" t="s">
        <v>549</v>
      </c>
      <c r="B5" s="159"/>
      <c r="C5" s="160"/>
      <c r="D5" s="161">
        <v>42329</v>
      </c>
      <c r="E5" s="162"/>
      <c r="F5" s="163">
        <v>88968</v>
      </c>
      <c r="G5" s="164"/>
      <c r="H5" s="165"/>
    </row>
    <row r="6" spans="1:8" x14ac:dyDescent="0.15">
      <c r="A6" s="166"/>
      <c r="B6" s="167"/>
      <c r="C6" s="168"/>
      <c r="D6" s="169">
        <v>17207</v>
      </c>
      <c r="E6" s="170"/>
      <c r="F6" s="171">
        <v>45482</v>
      </c>
      <c r="G6" s="172"/>
      <c r="H6" s="173"/>
    </row>
    <row r="7" spans="1:8" x14ac:dyDescent="0.15">
      <c r="A7" s="154" t="s">
        <v>550</v>
      </c>
      <c r="B7" s="159"/>
      <c r="C7" s="160"/>
      <c r="D7" s="161">
        <v>58580</v>
      </c>
      <c r="E7" s="162"/>
      <c r="F7" s="163">
        <v>85173</v>
      </c>
      <c r="G7" s="164"/>
      <c r="H7" s="165"/>
    </row>
    <row r="8" spans="1:8" x14ac:dyDescent="0.15">
      <c r="A8" s="166"/>
      <c r="B8" s="167"/>
      <c r="C8" s="168"/>
      <c r="D8" s="169">
        <v>22210</v>
      </c>
      <c r="E8" s="170"/>
      <c r="F8" s="171">
        <v>43913</v>
      </c>
      <c r="G8" s="172"/>
      <c r="H8" s="173"/>
    </row>
    <row r="9" spans="1:8" x14ac:dyDescent="0.15">
      <c r="A9" s="154" t="s">
        <v>551</v>
      </c>
      <c r="B9" s="159"/>
      <c r="C9" s="160"/>
      <c r="D9" s="161">
        <v>57274</v>
      </c>
      <c r="E9" s="162"/>
      <c r="F9" s="163">
        <v>94081</v>
      </c>
      <c r="G9" s="164"/>
      <c r="H9" s="165"/>
    </row>
    <row r="10" spans="1:8" x14ac:dyDescent="0.15">
      <c r="A10" s="166"/>
      <c r="B10" s="167"/>
      <c r="C10" s="168"/>
      <c r="D10" s="169">
        <v>27120</v>
      </c>
      <c r="E10" s="170"/>
      <c r="F10" s="171">
        <v>48949</v>
      </c>
      <c r="G10" s="172"/>
      <c r="H10" s="173"/>
    </row>
    <row r="11" spans="1:8" x14ac:dyDescent="0.15">
      <c r="A11" s="154" t="s">
        <v>552</v>
      </c>
      <c r="B11" s="159"/>
      <c r="C11" s="160"/>
      <c r="D11" s="161">
        <v>64465</v>
      </c>
      <c r="E11" s="162"/>
      <c r="F11" s="163">
        <v>92632</v>
      </c>
      <c r="G11" s="164"/>
      <c r="H11" s="165"/>
    </row>
    <row r="12" spans="1:8" x14ac:dyDescent="0.15">
      <c r="A12" s="166"/>
      <c r="B12" s="167"/>
      <c r="C12" s="174"/>
      <c r="D12" s="169">
        <v>32458</v>
      </c>
      <c r="E12" s="170"/>
      <c r="F12" s="171">
        <v>47978</v>
      </c>
      <c r="G12" s="172"/>
      <c r="H12" s="173"/>
    </row>
    <row r="13" spans="1:8" x14ac:dyDescent="0.15">
      <c r="A13" s="154"/>
      <c r="B13" s="159"/>
      <c r="C13" s="175"/>
      <c r="D13" s="176">
        <v>53357</v>
      </c>
      <c r="E13" s="177"/>
      <c r="F13" s="178">
        <v>88827</v>
      </c>
      <c r="G13" s="179"/>
      <c r="H13" s="165"/>
    </row>
    <row r="14" spans="1:8" x14ac:dyDescent="0.15">
      <c r="A14" s="166"/>
      <c r="B14" s="167"/>
      <c r="C14" s="168"/>
      <c r="D14" s="169">
        <v>23839</v>
      </c>
      <c r="E14" s="170"/>
      <c r="F14" s="171">
        <v>45889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7.5</v>
      </c>
      <c r="C19" s="180">
        <f>ROUND(VALUE(SUBSTITUTE(実質収支比率等に係る経年分析!G$48,"▲","-")),2)</f>
        <v>8.0399999999999991</v>
      </c>
      <c r="D19" s="180">
        <f>ROUND(VALUE(SUBSTITUTE(実質収支比率等に係る経年分析!H$48,"▲","-")),2)</f>
        <v>5.77</v>
      </c>
      <c r="E19" s="180">
        <f>ROUND(VALUE(SUBSTITUTE(実質収支比率等に係る経年分析!I$48,"▲","-")),2)</f>
        <v>4.16</v>
      </c>
      <c r="F19" s="180">
        <f>ROUND(VALUE(SUBSTITUTE(実質収支比率等に係る経年分析!J$48,"▲","-")),2)</f>
        <v>7.45</v>
      </c>
    </row>
    <row r="20" spans="1:11" x14ac:dyDescent="0.15">
      <c r="A20" s="180" t="s">
        <v>55</v>
      </c>
      <c r="B20" s="180">
        <f>ROUND(VALUE(SUBSTITUTE(実質収支比率等に係る経年分析!F$47,"▲","-")),2)</f>
        <v>14.02</v>
      </c>
      <c r="C20" s="180">
        <f>ROUND(VALUE(SUBSTITUTE(実質収支比率等に係る経年分析!G$47,"▲","-")),2)</f>
        <v>12.29</v>
      </c>
      <c r="D20" s="180">
        <f>ROUND(VALUE(SUBSTITUTE(実質収支比率等に係る経年分析!H$47,"▲","-")),2)</f>
        <v>13.43</v>
      </c>
      <c r="E20" s="180">
        <f>ROUND(VALUE(SUBSTITUTE(実質収支比率等に係る経年分析!I$47,"▲","-")),2)</f>
        <v>13.54</v>
      </c>
      <c r="F20" s="180">
        <f>ROUND(VALUE(SUBSTITUTE(実質収支比率等に係る経年分析!J$47,"▲","-")),2)</f>
        <v>11.64</v>
      </c>
    </row>
    <row r="21" spans="1:11" x14ac:dyDescent="0.15">
      <c r="A21" s="180" t="s">
        <v>56</v>
      </c>
      <c r="B21" s="180">
        <f>IF(ISNUMBER(VALUE(SUBSTITUTE(実質収支比率等に係る経年分析!F$49,"▲","-"))),ROUND(VALUE(SUBSTITUTE(実質収支比率等に係る経年分析!F$49,"▲","-")),2),NA())</f>
        <v>-1.62</v>
      </c>
      <c r="C21" s="180">
        <f>IF(ISNUMBER(VALUE(SUBSTITUTE(実質収支比率等に係る経年分析!G$49,"▲","-"))),ROUND(VALUE(SUBSTITUTE(実質収支比率等に係る経年分析!G$49,"▲","-")),2),NA())</f>
        <v>-4.8600000000000003</v>
      </c>
      <c r="D21" s="180">
        <f>IF(ISNUMBER(VALUE(SUBSTITUTE(実質収支比率等に係る経年分析!H$49,"▲","-"))),ROUND(VALUE(SUBSTITUTE(実質収支比率等に係る経年分析!H$49,"▲","-")),2),NA())</f>
        <v>-5.12</v>
      </c>
      <c r="E21" s="180">
        <f>IF(ISNUMBER(VALUE(SUBSTITUTE(実質収支比率等に係る経年分析!I$49,"▲","-"))),ROUND(VALUE(SUBSTITUTE(実質収支比率等に係る経年分析!I$49,"▲","-")),2),NA())</f>
        <v>-4.3499999999999996</v>
      </c>
      <c r="F21" s="180">
        <f>IF(ISNUMBER(VALUE(SUBSTITUTE(実質収支比率等に係る経年分析!J$49,"▲","-"))),ROUND(VALUE(SUBSTITUTE(実質収支比率等に係る経年分析!J$49,"▲","-")),2),NA())</f>
        <v>0.18</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0.01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0.64</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7.0000000000000007E-2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7.0000000000000007E-2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0.06</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0.09</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0.09</v>
      </c>
    </row>
    <row r="30" spans="1:11" x14ac:dyDescent="0.15">
      <c r="A30" s="181" t="str">
        <f>IF(連結実質赤字比率に係る赤字・黒字の構成分析!C$40="",NA(),連結実質赤字比率に係る赤字・黒字の構成分析!C$40)</f>
        <v>介護認定審査会共同設置特別会計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7.0000000000000007E-2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0.01</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0.03</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0.05</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0.13</v>
      </c>
    </row>
    <row r="31" spans="1:11" x14ac:dyDescent="0.15">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0.87</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0.87</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0.91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0.52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0.93</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2.52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5.77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0.27</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0.48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1.1299999999999999</v>
      </c>
    </row>
    <row r="33" spans="1:16" x14ac:dyDescent="0.15">
      <c r="A33" s="181" t="str">
        <f>IF(連結実質赤字比率に係る赤字・黒字の構成分析!C$37="",NA(),連結実質赤字比率に係る赤字・黒字の構成分析!C$37)</f>
        <v>下水道事業会計</v>
      </c>
      <c r="B33" s="181" t="e">
        <f>IF(ROUND(VALUE(SUBSTITUTE(連結実質赤字比率に係る赤字・黒字の構成分析!F$37,"▲", "-")), 2) &lt; 0, ABS(ROUND(VALUE(SUBSTITUTE(連結実質赤字比率に係る赤字・黒字の構成分析!F$37,"▲", "-")), 2)), NA())</f>
        <v>#VALUE!</v>
      </c>
      <c r="C33" s="181" t="e">
        <f>IF(ROUND(VALUE(SUBSTITUTE(連結実質赤字比率に係る赤字・黒字の構成分析!F$37,"▲", "-")), 2) &gt;= 0, ABS(ROUND(VALUE(SUBSTITUTE(連結実質赤字比率に係る赤字・黒字の構成分析!F$37,"▲", "-")), 2)), NA())</f>
        <v>#VALUE!</v>
      </c>
      <c r="D33" s="181" t="e">
        <f>IF(ROUND(VALUE(SUBSTITUTE(連結実質赤字比率に係る赤字・黒字の構成分析!G$37,"▲", "-")), 2) &lt; 0, ABS(ROUND(VALUE(SUBSTITUTE(連結実質赤字比率に係る赤字・黒字の構成分析!G$37,"▲", "-")), 2)), NA())</f>
        <v>#VALUE!</v>
      </c>
      <c r="E33" s="181" t="e">
        <f>IF(ROUND(VALUE(SUBSTITUTE(連結実質赤字比率に係る赤字・黒字の構成分析!G$37,"▲", "-")), 2) &gt;= 0, ABS(ROUND(VALUE(SUBSTITUTE(連結実質赤字比率に係る赤字・黒字の構成分析!G$37,"▲", "-")), 2)), NA())</f>
        <v>#VALUE!</v>
      </c>
      <c r="F33" s="181" t="e">
        <f>IF(ROUND(VALUE(SUBSTITUTE(連結実質赤字比率に係る赤字・黒字の構成分析!H$37,"▲", "-")), 2) &lt; 0, ABS(ROUND(VALUE(SUBSTITUTE(連結実質赤字比率に係る赤字・黒字の構成分析!H$37,"▲", "-")), 2)), NA())</f>
        <v>#VALUE!</v>
      </c>
      <c r="G33" s="181" t="e">
        <f>IF(ROUND(VALUE(SUBSTITUTE(連結実質赤字比率に係る赤字・黒字の構成分析!H$37,"▲", "-")), 2) &gt;= 0, ABS(ROUND(VALUE(SUBSTITUTE(連結実質赤字比率に係る赤字・黒字の構成分析!H$37,"▲", "-")), 2)), NA())</f>
        <v>#VALUE!</v>
      </c>
      <c r="H33" s="181" t="e">
        <f>IF(ROUND(VALUE(SUBSTITUTE(連結実質赤字比率に係る赤字・黒字の構成分析!I$37,"▲", "-")), 2) &lt; 0, ABS(ROUND(VALUE(SUBSTITUTE(連結実質赤字比率に係る赤字・黒字の構成分析!I$37,"▲", "-")), 2)), NA())</f>
        <v>#VALUE!</v>
      </c>
      <c r="I33" s="181" t="e">
        <f>IF(ROUND(VALUE(SUBSTITUTE(連結実質赤字比率に係る赤字・黒字の構成分析!I$37,"▲", "-")), 2) &gt;= 0, ABS(ROUND(VALUE(SUBSTITUTE(連結実質赤字比率に係る赤字・黒字の構成分析!I$37,"▲", "-")), 2)), NA())</f>
        <v>#VALUE!</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1.19</v>
      </c>
    </row>
    <row r="34" spans="1:16" x14ac:dyDescent="0.15">
      <c r="A34" s="181" t="str">
        <f>IF(連結実質赤字比率に係る赤字・黒字の構成分析!C$36="",NA(),連結実質赤字比率に係る赤字・黒字の構成分析!C$36)</f>
        <v>病院事業会計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0.59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0.03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0.96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2.04</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9.0399999999999991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8.58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7.02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6.68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7.3</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8.0299999999999994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5.76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4.1500000000000004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7.44</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1833</v>
      </c>
      <c r="E42" s="182"/>
      <c r="F42" s="182"/>
      <c r="G42" s="182">
        <f>'実質公債費比率（分子）の構造'!L$52</f>
        <v>1734</v>
      </c>
      <c r="H42" s="182"/>
      <c r="I42" s="182"/>
      <c r="J42" s="182">
        <f>'実質公債費比率（分子）の構造'!M$52</f>
        <v>1739</v>
      </c>
      <c r="K42" s="182"/>
      <c r="L42" s="182"/>
      <c r="M42" s="182">
        <f>'実質公債費比率（分子）の構造'!N$52</f>
        <v>1759</v>
      </c>
      <c r="N42" s="182"/>
      <c r="O42" s="182"/>
      <c r="P42" s="182">
        <f>'実質公債費比率（分子）の構造'!O$52</f>
        <v>1684</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0</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25</v>
      </c>
      <c r="C44" s="182"/>
      <c r="D44" s="182"/>
      <c r="E44" s="182">
        <f>'実質公債費比率（分子）の構造'!L$50</f>
        <v>34</v>
      </c>
      <c r="F44" s="182"/>
      <c r="G44" s="182"/>
      <c r="H44" s="182">
        <f>'実質公債費比率（分子）の構造'!M$50</f>
        <v>34</v>
      </c>
      <c r="I44" s="182"/>
      <c r="J44" s="182"/>
      <c r="K44" s="182">
        <f>'実質公債費比率（分子）の構造'!N$50</f>
        <v>33</v>
      </c>
      <c r="L44" s="182"/>
      <c r="M44" s="182"/>
      <c r="N44" s="182">
        <f>'実質公債費比率（分子）の構造'!O$50</f>
        <v>33</v>
      </c>
      <c r="O44" s="182"/>
      <c r="P44" s="182"/>
    </row>
    <row r="45" spans="1:16" x14ac:dyDescent="0.15">
      <c r="A45" s="182" t="s">
        <v>66</v>
      </c>
      <c r="B45" s="182">
        <f>'実質公債費比率（分子）の構造'!K$49</f>
        <v>67</v>
      </c>
      <c r="C45" s="182"/>
      <c r="D45" s="182"/>
      <c r="E45" s="182">
        <f>'実質公債費比率（分子）の構造'!L$49</f>
        <v>89</v>
      </c>
      <c r="F45" s="182"/>
      <c r="G45" s="182"/>
      <c r="H45" s="182">
        <f>'実質公債費比率（分子）の構造'!M$49</f>
        <v>101</v>
      </c>
      <c r="I45" s="182"/>
      <c r="J45" s="182"/>
      <c r="K45" s="182">
        <f>'実質公債費比率（分子）の構造'!N$49</f>
        <v>184</v>
      </c>
      <c r="L45" s="182"/>
      <c r="M45" s="182"/>
      <c r="N45" s="182">
        <f>'実質公債費比率（分子）の構造'!O$49</f>
        <v>188</v>
      </c>
      <c r="O45" s="182"/>
      <c r="P45" s="182"/>
    </row>
    <row r="46" spans="1:16" x14ac:dyDescent="0.15">
      <c r="A46" s="182" t="s">
        <v>67</v>
      </c>
      <c r="B46" s="182">
        <f>'実質公債費比率（分子）の構造'!K$48</f>
        <v>543</v>
      </c>
      <c r="C46" s="182"/>
      <c r="D46" s="182"/>
      <c r="E46" s="182">
        <f>'実質公債費比率（分子）の構造'!L$48</f>
        <v>530</v>
      </c>
      <c r="F46" s="182"/>
      <c r="G46" s="182"/>
      <c r="H46" s="182">
        <f>'実質公債費比率（分子）の構造'!M$48</f>
        <v>524</v>
      </c>
      <c r="I46" s="182"/>
      <c r="J46" s="182"/>
      <c r="K46" s="182">
        <f>'実質公債費比率（分子）の構造'!N$48</f>
        <v>549</v>
      </c>
      <c r="L46" s="182"/>
      <c r="M46" s="182"/>
      <c r="N46" s="182">
        <f>'実質公債費比率（分子）の構造'!O$48</f>
        <v>539</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1925</v>
      </c>
      <c r="C49" s="182"/>
      <c r="D49" s="182"/>
      <c r="E49" s="182">
        <f>'実質公債費比率（分子）の構造'!L$45</f>
        <v>1778</v>
      </c>
      <c r="F49" s="182"/>
      <c r="G49" s="182"/>
      <c r="H49" s="182">
        <f>'実質公債費比率（分子）の構造'!M$45</f>
        <v>1713</v>
      </c>
      <c r="I49" s="182"/>
      <c r="J49" s="182"/>
      <c r="K49" s="182">
        <f>'実質公債費比率（分子）の構造'!N$45</f>
        <v>1642</v>
      </c>
      <c r="L49" s="182"/>
      <c r="M49" s="182"/>
      <c r="N49" s="182">
        <f>'実質公債費比率（分子）の構造'!O$45</f>
        <v>1618</v>
      </c>
      <c r="O49" s="182"/>
      <c r="P49" s="182"/>
    </row>
    <row r="50" spans="1:16" x14ac:dyDescent="0.15">
      <c r="A50" s="182" t="s">
        <v>71</v>
      </c>
      <c r="B50" s="182" t="e">
        <f>NA()</f>
        <v>#N/A</v>
      </c>
      <c r="C50" s="182">
        <f>IF(ISNUMBER('実質公債費比率（分子）の構造'!K$53),'実質公債費比率（分子）の構造'!K$53,NA())</f>
        <v>727</v>
      </c>
      <c r="D50" s="182" t="e">
        <f>NA()</f>
        <v>#N/A</v>
      </c>
      <c r="E50" s="182" t="e">
        <f>NA()</f>
        <v>#N/A</v>
      </c>
      <c r="F50" s="182">
        <f>IF(ISNUMBER('実質公債費比率（分子）の構造'!L$53),'実質公債費比率（分子）の構造'!L$53,NA())</f>
        <v>697</v>
      </c>
      <c r="G50" s="182" t="e">
        <f>NA()</f>
        <v>#N/A</v>
      </c>
      <c r="H50" s="182" t="e">
        <f>NA()</f>
        <v>#N/A</v>
      </c>
      <c r="I50" s="182">
        <f>IF(ISNUMBER('実質公債費比率（分子）の構造'!M$53),'実質公債費比率（分子）の構造'!M$53,NA())</f>
        <v>633</v>
      </c>
      <c r="J50" s="182" t="e">
        <f>NA()</f>
        <v>#N/A</v>
      </c>
      <c r="K50" s="182" t="e">
        <f>NA()</f>
        <v>#N/A</v>
      </c>
      <c r="L50" s="182">
        <f>IF(ISNUMBER('実質公債費比率（分子）の構造'!N$53),'実質公債費比率（分子）の構造'!N$53,NA())</f>
        <v>649</v>
      </c>
      <c r="M50" s="182" t="e">
        <f>NA()</f>
        <v>#N/A</v>
      </c>
      <c r="N50" s="182" t="e">
        <f>NA()</f>
        <v>#N/A</v>
      </c>
      <c r="O50" s="182">
        <f>IF(ISNUMBER('実質公債費比率（分子）の構造'!O$53),'実質公債費比率（分子）の構造'!O$53,NA())</f>
        <v>694</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16215</v>
      </c>
      <c r="E56" s="181"/>
      <c r="F56" s="181"/>
      <c r="G56" s="181">
        <f>'将来負担比率（分子）の構造'!J$52</f>
        <v>15806</v>
      </c>
      <c r="H56" s="181"/>
      <c r="I56" s="181"/>
      <c r="J56" s="181">
        <f>'将来負担比率（分子）の構造'!K$52</f>
        <v>15642</v>
      </c>
      <c r="K56" s="181"/>
      <c r="L56" s="181"/>
      <c r="M56" s="181">
        <f>'将来負担比率（分子）の構造'!L$52</f>
        <v>15314</v>
      </c>
      <c r="N56" s="181"/>
      <c r="O56" s="181"/>
      <c r="P56" s="181">
        <f>'将来負担比率（分子）の構造'!M$52</f>
        <v>15245</v>
      </c>
    </row>
    <row r="57" spans="1:16" x14ac:dyDescent="0.15">
      <c r="A57" s="181" t="s">
        <v>42</v>
      </c>
      <c r="B57" s="181"/>
      <c r="C57" s="181"/>
      <c r="D57" s="181">
        <f>'将来負担比率（分子）の構造'!I$51</f>
        <v>2136</v>
      </c>
      <c r="E57" s="181"/>
      <c r="F57" s="181"/>
      <c r="G57" s="181">
        <f>'将来負担比率（分子）の構造'!J$51</f>
        <v>2132</v>
      </c>
      <c r="H57" s="181"/>
      <c r="I57" s="181"/>
      <c r="J57" s="181">
        <f>'将来負担比率（分子）の構造'!K$51</f>
        <v>2352</v>
      </c>
      <c r="K57" s="181"/>
      <c r="L57" s="181"/>
      <c r="M57" s="181">
        <f>'将来負担比率（分子）の構造'!L$51</f>
        <v>2431</v>
      </c>
      <c r="N57" s="181"/>
      <c r="O57" s="181"/>
      <c r="P57" s="181">
        <f>'将来負担比率（分子）の構造'!M$51</f>
        <v>2903</v>
      </c>
    </row>
    <row r="58" spans="1:16" x14ac:dyDescent="0.15">
      <c r="A58" s="181" t="s">
        <v>41</v>
      </c>
      <c r="B58" s="181"/>
      <c r="C58" s="181"/>
      <c r="D58" s="181">
        <f>'将来負担比率（分子）の構造'!I$50</f>
        <v>2946</v>
      </c>
      <c r="E58" s="181"/>
      <c r="F58" s="181"/>
      <c r="G58" s="181">
        <f>'将来負担比率（分子）の構造'!J$50</f>
        <v>2709</v>
      </c>
      <c r="H58" s="181"/>
      <c r="I58" s="181"/>
      <c r="J58" s="181">
        <f>'将来負担比率（分子）の構造'!K$50</f>
        <v>4842</v>
      </c>
      <c r="K58" s="181"/>
      <c r="L58" s="181"/>
      <c r="M58" s="181">
        <f>'将来負担比率（分子）の構造'!L$50</f>
        <v>6207</v>
      </c>
      <c r="N58" s="181"/>
      <c r="O58" s="181"/>
      <c r="P58" s="181">
        <f>'将来負担比率（分子）の構造'!M$50</f>
        <v>6971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1614</v>
      </c>
      <c r="C62" s="181"/>
      <c r="D62" s="181"/>
      <c r="E62" s="181">
        <f>'将来負担比率（分子）の構造'!J$45</f>
        <v>1514</v>
      </c>
      <c r="F62" s="181"/>
      <c r="G62" s="181"/>
      <c r="H62" s="181">
        <f>'将来負担比率（分子）の構造'!K$45</f>
        <v>1490</v>
      </c>
      <c r="I62" s="181"/>
      <c r="J62" s="181"/>
      <c r="K62" s="181">
        <f>'将来負担比率（分子）の構造'!L$45</f>
        <v>1421</v>
      </c>
      <c r="L62" s="181"/>
      <c r="M62" s="181"/>
      <c r="N62" s="181">
        <f>'将来負担比率（分子）の構造'!M$45</f>
        <v>1490</v>
      </c>
      <c r="O62" s="181"/>
      <c r="P62" s="181"/>
    </row>
    <row r="63" spans="1:16" x14ac:dyDescent="0.15">
      <c r="A63" s="181" t="s">
        <v>34</v>
      </c>
      <c r="B63" s="181">
        <f>'将来負担比率（分子）の構造'!I$44</f>
        <v>1787</v>
      </c>
      <c r="C63" s="181"/>
      <c r="D63" s="181"/>
      <c r="E63" s="181">
        <f>'将来負担比率（分子）の構造'!J$44</f>
        <v>1802</v>
      </c>
      <c r="F63" s="181"/>
      <c r="G63" s="181"/>
      <c r="H63" s="181">
        <f>'将来負担比率（分子）の構造'!K$44</f>
        <v>1830</v>
      </c>
      <c r="I63" s="181"/>
      <c r="J63" s="181"/>
      <c r="K63" s="181">
        <f>'将来負担比率（分子）の構造'!L$44</f>
        <v>1760</v>
      </c>
      <c r="L63" s="181"/>
      <c r="M63" s="181"/>
      <c r="N63" s="181">
        <f>'将来負担比率（分子）の構造'!M$44</f>
        <v>1641</v>
      </c>
      <c r="O63" s="181"/>
      <c r="P63" s="181"/>
    </row>
    <row r="64" spans="1:16" x14ac:dyDescent="0.15">
      <c r="A64" s="181" t="s">
        <v>33</v>
      </c>
      <c r="B64" s="181">
        <f>'将来負担比率（分子）の構造'!I$43</f>
        <v>6731</v>
      </c>
      <c r="C64" s="181"/>
      <c r="D64" s="181"/>
      <c r="E64" s="181">
        <f>'将来負担比率（分子）の構造'!J$43</f>
        <v>6644</v>
      </c>
      <c r="F64" s="181"/>
      <c r="G64" s="181"/>
      <c r="H64" s="181">
        <f>'将来負担比率（分子）の構造'!K$43</f>
        <v>6550</v>
      </c>
      <c r="I64" s="181"/>
      <c r="J64" s="181"/>
      <c r="K64" s="181">
        <f>'将来負担比率（分子）の構造'!L$43</f>
        <v>6180</v>
      </c>
      <c r="L64" s="181"/>
      <c r="M64" s="181"/>
      <c r="N64" s="181">
        <f>'将来負担比率（分子）の構造'!M$43</f>
        <v>5927</v>
      </c>
      <c r="O64" s="181"/>
      <c r="P64" s="181"/>
    </row>
    <row r="65" spans="1:16" x14ac:dyDescent="0.15">
      <c r="A65" s="181" t="s">
        <v>32</v>
      </c>
      <c r="B65" s="181">
        <f>'将来負担比率（分子）の構造'!I$42</f>
        <v>176</v>
      </c>
      <c r="C65" s="181"/>
      <c r="D65" s="181"/>
      <c r="E65" s="181">
        <f>'将来負担比率（分子）の構造'!J$42</f>
        <v>150</v>
      </c>
      <c r="F65" s="181"/>
      <c r="G65" s="181"/>
      <c r="H65" s="181">
        <f>'将来負担比率（分子）の構造'!K$42</f>
        <v>181</v>
      </c>
      <c r="I65" s="181"/>
      <c r="J65" s="181"/>
      <c r="K65" s="181">
        <f>'将来負担比率（分子）の構造'!L$42</f>
        <v>229</v>
      </c>
      <c r="L65" s="181"/>
      <c r="M65" s="181"/>
      <c r="N65" s="181">
        <f>'将来負担比率（分子）の構造'!M$42</f>
        <v>676</v>
      </c>
      <c r="O65" s="181"/>
      <c r="P65" s="181"/>
    </row>
    <row r="66" spans="1:16" x14ac:dyDescent="0.15">
      <c r="A66" s="181" t="s">
        <v>31</v>
      </c>
      <c r="B66" s="181">
        <f>'将来負担比率（分子）の構造'!I$41</f>
        <v>16396</v>
      </c>
      <c r="C66" s="181"/>
      <c r="D66" s="181"/>
      <c r="E66" s="181">
        <f>'将来負担比率（分子）の構造'!J$41</f>
        <v>16082</v>
      </c>
      <c r="F66" s="181"/>
      <c r="G66" s="181"/>
      <c r="H66" s="181">
        <f>'将来負担比率（分子）の構造'!K$41</f>
        <v>16115</v>
      </c>
      <c r="I66" s="181"/>
      <c r="J66" s="181"/>
      <c r="K66" s="181">
        <f>'将来負担比率（分子）の構造'!L$41</f>
        <v>16058</v>
      </c>
      <c r="L66" s="181"/>
      <c r="M66" s="181"/>
      <c r="N66" s="181">
        <f>'将来負担比率（分子）の構造'!M$41</f>
        <v>16143</v>
      </c>
      <c r="O66" s="181"/>
      <c r="P66" s="181"/>
    </row>
    <row r="67" spans="1:16" x14ac:dyDescent="0.15">
      <c r="A67" s="181" t="s">
        <v>75</v>
      </c>
      <c r="B67" s="181" t="e">
        <f>NA()</f>
        <v>#N/A</v>
      </c>
      <c r="C67" s="181">
        <f>IF(ISNUMBER('将来負担比率（分子）の構造'!I$53), IF('将来負担比率（分子）の構造'!I$53 &lt; 0, 0, '将来負担比率（分子）の構造'!I$53), NA())</f>
        <v>5407</v>
      </c>
      <c r="D67" s="181" t="e">
        <f>NA()</f>
        <v>#N/A</v>
      </c>
      <c r="E67" s="181" t="e">
        <f>NA()</f>
        <v>#N/A</v>
      </c>
      <c r="F67" s="181">
        <f>IF(ISNUMBER('将来負担比率（分子）の構造'!J$53), IF('将来負担比率（分子）の構造'!J$53 &lt; 0, 0, '将来負担比率（分子）の構造'!J$53), NA())</f>
        <v>5544</v>
      </c>
      <c r="G67" s="181" t="e">
        <f>NA()</f>
        <v>#N/A</v>
      </c>
      <c r="H67" s="181" t="e">
        <f>NA()</f>
        <v>#N/A</v>
      </c>
      <c r="I67" s="181">
        <f>IF(ISNUMBER('将来負担比率（分子）の構造'!K$53), IF('将来負担比率（分子）の構造'!K$53 &lt; 0, 0, '将来負担比率（分子）の構造'!K$53), NA())</f>
        <v>3331</v>
      </c>
      <c r="J67" s="181" t="e">
        <f>NA()</f>
        <v>#N/A</v>
      </c>
      <c r="K67" s="181" t="e">
        <f>NA()</f>
        <v>#N/A</v>
      </c>
      <c r="L67" s="181">
        <f>IF(ISNUMBER('将来負担比率（分子）の構造'!L$53), IF('将来負担比率（分子）の構造'!L$53 &lt; 0, 0, '将来負担比率（分子）の構造'!L$53), NA())</f>
        <v>1697</v>
      </c>
      <c r="M67" s="181" t="e">
        <f>NA()</f>
        <v>#N/A</v>
      </c>
      <c r="N67" s="181" t="e">
        <f>NA()</f>
        <v>#N/A</v>
      </c>
      <c r="O67" s="181">
        <f>IF(ISNUMBER('将来負担比率（分子）の構造'!M$53), IF('将来負担比率（分子）の構造'!M$53 &lt; 0, 0, '将来負担比率（分子）の構造'!M$53), NA())</f>
        <v>758</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1341</v>
      </c>
      <c r="C72" s="185">
        <f>基金残高に係る経年分析!G55</f>
        <v>1353</v>
      </c>
      <c r="D72" s="185">
        <f>基金残高に係る経年分析!H55</f>
        <v>1217</v>
      </c>
    </row>
    <row r="73" spans="1:16" x14ac:dyDescent="0.15">
      <c r="A73" s="184" t="s">
        <v>78</v>
      </c>
      <c r="B73" s="185">
        <f>基金残高に係る経年分析!F56</f>
        <v>175</v>
      </c>
      <c r="C73" s="185">
        <f>基金残高に係る経年分析!G56</f>
        <v>175</v>
      </c>
      <c r="D73" s="185">
        <f>基金残高に係る経年分析!H56</f>
        <v>175</v>
      </c>
    </row>
    <row r="74" spans="1:16" x14ac:dyDescent="0.15">
      <c r="A74" s="184" t="s">
        <v>79</v>
      </c>
      <c r="B74" s="185">
        <f>基金残高に係る経年分析!F57</f>
        <v>2821</v>
      </c>
      <c r="C74" s="185">
        <f>基金残高に係る経年分析!G57</f>
        <v>4352</v>
      </c>
      <c r="D74" s="185">
        <f>基金残高に係る経年分析!H57</f>
        <v>5042</v>
      </c>
    </row>
  </sheetData>
  <sheetProtection algorithmName="SHA-512" hashValue="PKEtwDGdCY7ne8JfxmsWrDyk7WC+M0d76BqtpKeUt4sBD3m7m9uud6bkgW5JFSHJyPp3pAcXkSXyL7SDHveLVA==" saltValue="5vOqwrErp+43Hz9AGvXgj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85" zoomScaleNormal="85"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213</v>
      </c>
      <c r="DI1" s="800"/>
      <c r="DJ1" s="800"/>
      <c r="DK1" s="800"/>
      <c r="DL1" s="800"/>
      <c r="DM1" s="800"/>
      <c r="DN1" s="801"/>
      <c r="DO1" s="226"/>
      <c r="DP1" s="799" t="s">
        <v>214</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216</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217</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218</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219</v>
      </c>
      <c r="S4" s="742"/>
      <c r="T4" s="742"/>
      <c r="U4" s="742"/>
      <c r="V4" s="742"/>
      <c r="W4" s="742"/>
      <c r="X4" s="742"/>
      <c r="Y4" s="743"/>
      <c r="Z4" s="741" t="s">
        <v>220</v>
      </c>
      <c r="AA4" s="742"/>
      <c r="AB4" s="742"/>
      <c r="AC4" s="743"/>
      <c r="AD4" s="741" t="s">
        <v>221</v>
      </c>
      <c r="AE4" s="742"/>
      <c r="AF4" s="742"/>
      <c r="AG4" s="742"/>
      <c r="AH4" s="742"/>
      <c r="AI4" s="742"/>
      <c r="AJ4" s="742"/>
      <c r="AK4" s="743"/>
      <c r="AL4" s="741" t="s">
        <v>220</v>
      </c>
      <c r="AM4" s="742"/>
      <c r="AN4" s="742"/>
      <c r="AO4" s="743"/>
      <c r="AP4" s="802" t="s">
        <v>222</v>
      </c>
      <c r="AQ4" s="802"/>
      <c r="AR4" s="802"/>
      <c r="AS4" s="802"/>
      <c r="AT4" s="802"/>
      <c r="AU4" s="802"/>
      <c r="AV4" s="802"/>
      <c r="AW4" s="802"/>
      <c r="AX4" s="802"/>
      <c r="AY4" s="802"/>
      <c r="AZ4" s="802"/>
      <c r="BA4" s="802"/>
      <c r="BB4" s="802"/>
      <c r="BC4" s="802"/>
      <c r="BD4" s="802"/>
      <c r="BE4" s="802"/>
      <c r="BF4" s="802"/>
      <c r="BG4" s="802" t="s">
        <v>223</v>
      </c>
      <c r="BH4" s="802"/>
      <c r="BI4" s="802"/>
      <c r="BJ4" s="802"/>
      <c r="BK4" s="802"/>
      <c r="BL4" s="802"/>
      <c r="BM4" s="802"/>
      <c r="BN4" s="802"/>
      <c r="BO4" s="802" t="s">
        <v>220</v>
      </c>
      <c r="BP4" s="802"/>
      <c r="BQ4" s="802"/>
      <c r="BR4" s="802"/>
      <c r="BS4" s="802" t="s">
        <v>224</v>
      </c>
      <c r="BT4" s="802"/>
      <c r="BU4" s="802"/>
      <c r="BV4" s="802"/>
      <c r="BW4" s="802"/>
      <c r="BX4" s="802"/>
      <c r="BY4" s="802"/>
      <c r="BZ4" s="802"/>
      <c r="CA4" s="802"/>
      <c r="CB4" s="802"/>
      <c r="CD4" s="784" t="s">
        <v>225</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226</v>
      </c>
      <c r="C5" s="747"/>
      <c r="D5" s="747"/>
      <c r="E5" s="747"/>
      <c r="F5" s="747"/>
      <c r="G5" s="747"/>
      <c r="H5" s="747"/>
      <c r="I5" s="747"/>
      <c r="J5" s="747"/>
      <c r="K5" s="747"/>
      <c r="L5" s="747"/>
      <c r="M5" s="747"/>
      <c r="N5" s="747"/>
      <c r="O5" s="747"/>
      <c r="P5" s="747"/>
      <c r="Q5" s="748"/>
      <c r="R5" s="735">
        <v>5126542</v>
      </c>
      <c r="S5" s="736"/>
      <c r="T5" s="736"/>
      <c r="U5" s="736"/>
      <c r="V5" s="736"/>
      <c r="W5" s="736"/>
      <c r="X5" s="736"/>
      <c r="Y5" s="779"/>
      <c r="Z5" s="797">
        <v>16.100000000000001</v>
      </c>
      <c r="AA5" s="797"/>
      <c r="AB5" s="797"/>
      <c r="AC5" s="797"/>
      <c r="AD5" s="798">
        <v>4762656</v>
      </c>
      <c r="AE5" s="798"/>
      <c r="AF5" s="798"/>
      <c r="AG5" s="798"/>
      <c r="AH5" s="798"/>
      <c r="AI5" s="798"/>
      <c r="AJ5" s="798"/>
      <c r="AK5" s="798"/>
      <c r="AL5" s="780">
        <v>48</v>
      </c>
      <c r="AM5" s="751"/>
      <c r="AN5" s="751"/>
      <c r="AO5" s="781"/>
      <c r="AP5" s="746" t="s">
        <v>227</v>
      </c>
      <c r="AQ5" s="747"/>
      <c r="AR5" s="747"/>
      <c r="AS5" s="747"/>
      <c r="AT5" s="747"/>
      <c r="AU5" s="747"/>
      <c r="AV5" s="747"/>
      <c r="AW5" s="747"/>
      <c r="AX5" s="747"/>
      <c r="AY5" s="747"/>
      <c r="AZ5" s="747"/>
      <c r="BA5" s="747"/>
      <c r="BB5" s="747"/>
      <c r="BC5" s="747"/>
      <c r="BD5" s="747"/>
      <c r="BE5" s="747"/>
      <c r="BF5" s="748"/>
      <c r="BG5" s="680">
        <v>4757373</v>
      </c>
      <c r="BH5" s="681"/>
      <c r="BI5" s="681"/>
      <c r="BJ5" s="681"/>
      <c r="BK5" s="681"/>
      <c r="BL5" s="681"/>
      <c r="BM5" s="681"/>
      <c r="BN5" s="682"/>
      <c r="BO5" s="713">
        <v>92.8</v>
      </c>
      <c r="BP5" s="713"/>
      <c r="BQ5" s="713"/>
      <c r="BR5" s="713"/>
      <c r="BS5" s="714">
        <v>37519</v>
      </c>
      <c r="BT5" s="714"/>
      <c r="BU5" s="714"/>
      <c r="BV5" s="714"/>
      <c r="BW5" s="714"/>
      <c r="BX5" s="714"/>
      <c r="BY5" s="714"/>
      <c r="BZ5" s="714"/>
      <c r="CA5" s="714"/>
      <c r="CB5" s="768"/>
      <c r="CD5" s="784" t="s">
        <v>222</v>
      </c>
      <c r="CE5" s="785"/>
      <c r="CF5" s="785"/>
      <c r="CG5" s="785"/>
      <c r="CH5" s="785"/>
      <c r="CI5" s="785"/>
      <c r="CJ5" s="785"/>
      <c r="CK5" s="785"/>
      <c r="CL5" s="785"/>
      <c r="CM5" s="785"/>
      <c r="CN5" s="785"/>
      <c r="CO5" s="785"/>
      <c r="CP5" s="785"/>
      <c r="CQ5" s="786"/>
      <c r="CR5" s="784" t="s">
        <v>228</v>
      </c>
      <c r="CS5" s="785"/>
      <c r="CT5" s="785"/>
      <c r="CU5" s="785"/>
      <c r="CV5" s="785"/>
      <c r="CW5" s="785"/>
      <c r="CX5" s="785"/>
      <c r="CY5" s="786"/>
      <c r="CZ5" s="784" t="s">
        <v>220</v>
      </c>
      <c r="DA5" s="785"/>
      <c r="DB5" s="785"/>
      <c r="DC5" s="786"/>
      <c r="DD5" s="784" t="s">
        <v>229</v>
      </c>
      <c r="DE5" s="785"/>
      <c r="DF5" s="785"/>
      <c r="DG5" s="785"/>
      <c r="DH5" s="785"/>
      <c r="DI5" s="785"/>
      <c r="DJ5" s="785"/>
      <c r="DK5" s="785"/>
      <c r="DL5" s="785"/>
      <c r="DM5" s="785"/>
      <c r="DN5" s="785"/>
      <c r="DO5" s="785"/>
      <c r="DP5" s="786"/>
      <c r="DQ5" s="784" t="s">
        <v>230</v>
      </c>
      <c r="DR5" s="785"/>
      <c r="DS5" s="785"/>
      <c r="DT5" s="785"/>
      <c r="DU5" s="785"/>
      <c r="DV5" s="785"/>
      <c r="DW5" s="785"/>
      <c r="DX5" s="785"/>
      <c r="DY5" s="785"/>
      <c r="DZ5" s="785"/>
      <c r="EA5" s="785"/>
      <c r="EB5" s="785"/>
      <c r="EC5" s="786"/>
    </row>
    <row r="6" spans="2:143" ht="11.25" customHeight="1" x14ac:dyDescent="0.15">
      <c r="B6" s="677" t="s">
        <v>231</v>
      </c>
      <c r="C6" s="678"/>
      <c r="D6" s="678"/>
      <c r="E6" s="678"/>
      <c r="F6" s="678"/>
      <c r="G6" s="678"/>
      <c r="H6" s="678"/>
      <c r="I6" s="678"/>
      <c r="J6" s="678"/>
      <c r="K6" s="678"/>
      <c r="L6" s="678"/>
      <c r="M6" s="678"/>
      <c r="N6" s="678"/>
      <c r="O6" s="678"/>
      <c r="P6" s="678"/>
      <c r="Q6" s="679"/>
      <c r="R6" s="680">
        <v>143392</v>
      </c>
      <c r="S6" s="681"/>
      <c r="T6" s="681"/>
      <c r="U6" s="681"/>
      <c r="V6" s="681"/>
      <c r="W6" s="681"/>
      <c r="X6" s="681"/>
      <c r="Y6" s="682"/>
      <c r="Z6" s="713">
        <v>0.4</v>
      </c>
      <c r="AA6" s="713"/>
      <c r="AB6" s="713"/>
      <c r="AC6" s="713"/>
      <c r="AD6" s="714">
        <v>143392</v>
      </c>
      <c r="AE6" s="714"/>
      <c r="AF6" s="714"/>
      <c r="AG6" s="714"/>
      <c r="AH6" s="714"/>
      <c r="AI6" s="714"/>
      <c r="AJ6" s="714"/>
      <c r="AK6" s="714"/>
      <c r="AL6" s="683">
        <v>1.4</v>
      </c>
      <c r="AM6" s="684"/>
      <c r="AN6" s="684"/>
      <c r="AO6" s="715"/>
      <c r="AP6" s="677" t="s">
        <v>232</v>
      </c>
      <c r="AQ6" s="678"/>
      <c r="AR6" s="678"/>
      <c r="AS6" s="678"/>
      <c r="AT6" s="678"/>
      <c r="AU6" s="678"/>
      <c r="AV6" s="678"/>
      <c r="AW6" s="678"/>
      <c r="AX6" s="678"/>
      <c r="AY6" s="678"/>
      <c r="AZ6" s="678"/>
      <c r="BA6" s="678"/>
      <c r="BB6" s="678"/>
      <c r="BC6" s="678"/>
      <c r="BD6" s="678"/>
      <c r="BE6" s="678"/>
      <c r="BF6" s="679"/>
      <c r="BG6" s="680">
        <v>4757373</v>
      </c>
      <c r="BH6" s="681"/>
      <c r="BI6" s="681"/>
      <c r="BJ6" s="681"/>
      <c r="BK6" s="681"/>
      <c r="BL6" s="681"/>
      <c r="BM6" s="681"/>
      <c r="BN6" s="682"/>
      <c r="BO6" s="713">
        <v>92.8</v>
      </c>
      <c r="BP6" s="713"/>
      <c r="BQ6" s="713"/>
      <c r="BR6" s="713"/>
      <c r="BS6" s="714">
        <v>37519</v>
      </c>
      <c r="BT6" s="714"/>
      <c r="BU6" s="714"/>
      <c r="BV6" s="714"/>
      <c r="BW6" s="714"/>
      <c r="BX6" s="714"/>
      <c r="BY6" s="714"/>
      <c r="BZ6" s="714"/>
      <c r="CA6" s="714"/>
      <c r="CB6" s="768"/>
      <c r="CD6" s="738" t="s">
        <v>233</v>
      </c>
      <c r="CE6" s="739"/>
      <c r="CF6" s="739"/>
      <c r="CG6" s="739"/>
      <c r="CH6" s="739"/>
      <c r="CI6" s="739"/>
      <c r="CJ6" s="739"/>
      <c r="CK6" s="739"/>
      <c r="CL6" s="739"/>
      <c r="CM6" s="739"/>
      <c r="CN6" s="739"/>
      <c r="CO6" s="739"/>
      <c r="CP6" s="739"/>
      <c r="CQ6" s="740"/>
      <c r="CR6" s="680">
        <v>165946</v>
      </c>
      <c r="CS6" s="681"/>
      <c r="CT6" s="681"/>
      <c r="CU6" s="681"/>
      <c r="CV6" s="681"/>
      <c r="CW6" s="681"/>
      <c r="CX6" s="681"/>
      <c r="CY6" s="682"/>
      <c r="CZ6" s="780">
        <v>0.5</v>
      </c>
      <c r="DA6" s="751"/>
      <c r="DB6" s="751"/>
      <c r="DC6" s="783"/>
      <c r="DD6" s="686">
        <v>714</v>
      </c>
      <c r="DE6" s="681"/>
      <c r="DF6" s="681"/>
      <c r="DG6" s="681"/>
      <c r="DH6" s="681"/>
      <c r="DI6" s="681"/>
      <c r="DJ6" s="681"/>
      <c r="DK6" s="681"/>
      <c r="DL6" s="681"/>
      <c r="DM6" s="681"/>
      <c r="DN6" s="681"/>
      <c r="DO6" s="681"/>
      <c r="DP6" s="682"/>
      <c r="DQ6" s="686">
        <v>165797</v>
      </c>
      <c r="DR6" s="681"/>
      <c r="DS6" s="681"/>
      <c r="DT6" s="681"/>
      <c r="DU6" s="681"/>
      <c r="DV6" s="681"/>
      <c r="DW6" s="681"/>
      <c r="DX6" s="681"/>
      <c r="DY6" s="681"/>
      <c r="DZ6" s="681"/>
      <c r="EA6" s="681"/>
      <c r="EB6" s="681"/>
      <c r="EC6" s="726"/>
    </row>
    <row r="7" spans="2:143" ht="11.25" customHeight="1" x14ac:dyDescent="0.15">
      <c r="B7" s="677" t="s">
        <v>234</v>
      </c>
      <c r="C7" s="678"/>
      <c r="D7" s="678"/>
      <c r="E7" s="678"/>
      <c r="F7" s="678"/>
      <c r="G7" s="678"/>
      <c r="H7" s="678"/>
      <c r="I7" s="678"/>
      <c r="J7" s="678"/>
      <c r="K7" s="678"/>
      <c r="L7" s="678"/>
      <c r="M7" s="678"/>
      <c r="N7" s="678"/>
      <c r="O7" s="678"/>
      <c r="P7" s="678"/>
      <c r="Q7" s="679"/>
      <c r="R7" s="680">
        <v>4234</v>
      </c>
      <c r="S7" s="681"/>
      <c r="T7" s="681"/>
      <c r="U7" s="681"/>
      <c r="V7" s="681"/>
      <c r="W7" s="681"/>
      <c r="X7" s="681"/>
      <c r="Y7" s="682"/>
      <c r="Z7" s="713">
        <v>0</v>
      </c>
      <c r="AA7" s="713"/>
      <c r="AB7" s="713"/>
      <c r="AC7" s="713"/>
      <c r="AD7" s="714">
        <v>4234</v>
      </c>
      <c r="AE7" s="714"/>
      <c r="AF7" s="714"/>
      <c r="AG7" s="714"/>
      <c r="AH7" s="714"/>
      <c r="AI7" s="714"/>
      <c r="AJ7" s="714"/>
      <c r="AK7" s="714"/>
      <c r="AL7" s="683">
        <v>0</v>
      </c>
      <c r="AM7" s="684"/>
      <c r="AN7" s="684"/>
      <c r="AO7" s="715"/>
      <c r="AP7" s="677" t="s">
        <v>235</v>
      </c>
      <c r="AQ7" s="678"/>
      <c r="AR7" s="678"/>
      <c r="AS7" s="678"/>
      <c r="AT7" s="678"/>
      <c r="AU7" s="678"/>
      <c r="AV7" s="678"/>
      <c r="AW7" s="678"/>
      <c r="AX7" s="678"/>
      <c r="AY7" s="678"/>
      <c r="AZ7" s="678"/>
      <c r="BA7" s="678"/>
      <c r="BB7" s="678"/>
      <c r="BC7" s="678"/>
      <c r="BD7" s="678"/>
      <c r="BE7" s="678"/>
      <c r="BF7" s="679"/>
      <c r="BG7" s="680">
        <v>2026422</v>
      </c>
      <c r="BH7" s="681"/>
      <c r="BI7" s="681"/>
      <c r="BJ7" s="681"/>
      <c r="BK7" s="681"/>
      <c r="BL7" s="681"/>
      <c r="BM7" s="681"/>
      <c r="BN7" s="682"/>
      <c r="BO7" s="713">
        <v>39.5</v>
      </c>
      <c r="BP7" s="713"/>
      <c r="BQ7" s="713"/>
      <c r="BR7" s="713"/>
      <c r="BS7" s="714">
        <v>37519</v>
      </c>
      <c r="BT7" s="714"/>
      <c r="BU7" s="714"/>
      <c r="BV7" s="714"/>
      <c r="BW7" s="714"/>
      <c r="BX7" s="714"/>
      <c r="BY7" s="714"/>
      <c r="BZ7" s="714"/>
      <c r="CA7" s="714"/>
      <c r="CB7" s="768"/>
      <c r="CD7" s="727" t="s">
        <v>236</v>
      </c>
      <c r="CE7" s="724"/>
      <c r="CF7" s="724"/>
      <c r="CG7" s="724"/>
      <c r="CH7" s="724"/>
      <c r="CI7" s="724"/>
      <c r="CJ7" s="724"/>
      <c r="CK7" s="724"/>
      <c r="CL7" s="724"/>
      <c r="CM7" s="724"/>
      <c r="CN7" s="724"/>
      <c r="CO7" s="724"/>
      <c r="CP7" s="724"/>
      <c r="CQ7" s="725"/>
      <c r="CR7" s="680">
        <v>12673623</v>
      </c>
      <c r="CS7" s="681"/>
      <c r="CT7" s="681"/>
      <c r="CU7" s="681"/>
      <c r="CV7" s="681"/>
      <c r="CW7" s="681"/>
      <c r="CX7" s="681"/>
      <c r="CY7" s="682"/>
      <c r="CZ7" s="713">
        <v>41</v>
      </c>
      <c r="DA7" s="713"/>
      <c r="DB7" s="713"/>
      <c r="DC7" s="713"/>
      <c r="DD7" s="686">
        <v>272936</v>
      </c>
      <c r="DE7" s="681"/>
      <c r="DF7" s="681"/>
      <c r="DG7" s="681"/>
      <c r="DH7" s="681"/>
      <c r="DI7" s="681"/>
      <c r="DJ7" s="681"/>
      <c r="DK7" s="681"/>
      <c r="DL7" s="681"/>
      <c r="DM7" s="681"/>
      <c r="DN7" s="681"/>
      <c r="DO7" s="681"/>
      <c r="DP7" s="682"/>
      <c r="DQ7" s="686">
        <v>1236777</v>
      </c>
      <c r="DR7" s="681"/>
      <c r="DS7" s="681"/>
      <c r="DT7" s="681"/>
      <c r="DU7" s="681"/>
      <c r="DV7" s="681"/>
      <c r="DW7" s="681"/>
      <c r="DX7" s="681"/>
      <c r="DY7" s="681"/>
      <c r="DZ7" s="681"/>
      <c r="EA7" s="681"/>
      <c r="EB7" s="681"/>
      <c r="EC7" s="726"/>
    </row>
    <row r="8" spans="2:143" ht="11.25" customHeight="1" x14ac:dyDescent="0.15">
      <c r="B8" s="677" t="s">
        <v>237</v>
      </c>
      <c r="C8" s="678"/>
      <c r="D8" s="678"/>
      <c r="E8" s="678"/>
      <c r="F8" s="678"/>
      <c r="G8" s="678"/>
      <c r="H8" s="678"/>
      <c r="I8" s="678"/>
      <c r="J8" s="678"/>
      <c r="K8" s="678"/>
      <c r="L8" s="678"/>
      <c r="M8" s="678"/>
      <c r="N8" s="678"/>
      <c r="O8" s="678"/>
      <c r="P8" s="678"/>
      <c r="Q8" s="679"/>
      <c r="R8" s="680">
        <v>9830</v>
      </c>
      <c r="S8" s="681"/>
      <c r="T8" s="681"/>
      <c r="U8" s="681"/>
      <c r="V8" s="681"/>
      <c r="W8" s="681"/>
      <c r="X8" s="681"/>
      <c r="Y8" s="682"/>
      <c r="Z8" s="713">
        <v>0</v>
      </c>
      <c r="AA8" s="713"/>
      <c r="AB8" s="713"/>
      <c r="AC8" s="713"/>
      <c r="AD8" s="714">
        <v>9830</v>
      </c>
      <c r="AE8" s="714"/>
      <c r="AF8" s="714"/>
      <c r="AG8" s="714"/>
      <c r="AH8" s="714"/>
      <c r="AI8" s="714"/>
      <c r="AJ8" s="714"/>
      <c r="AK8" s="714"/>
      <c r="AL8" s="683">
        <v>0.1</v>
      </c>
      <c r="AM8" s="684"/>
      <c r="AN8" s="684"/>
      <c r="AO8" s="715"/>
      <c r="AP8" s="677" t="s">
        <v>238</v>
      </c>
      <c r="AQ8" s="678"/>
      <c r="AR8" s="678"/>
      <c r="AS8" s="678"/>
      <c r="AT8" s="678"/>
      <c r="AU8" s="678"/>
      <c r="AV8" s="678"/>
      <c r="AW8" s="678"/>
      <c r="AX8" s="678"/>
      <c r="AY8" s="678"/>
      <c r="AZ8" s="678"/>
      <c r="BA8" s="678"/>
      <c r="BB8" s="678"/>
      <c r="BC8" s="678"/>
      <c r="BD8" s="678"/>
      <c r="BE8" s="678"/>
      <c r="BF8" s="679"/>
      <c r="BG8" s="680">
        <v>73284</v>
      </c>
      <c r="BH8" s="681"/>
      <c r="BI8" s="681"/>
      <c r="BJ8" s="681"/>
      <c r="BK8" s="681"/>
      <c r="BL8" s="681"/>
      <c r="BM8" s="681"/>
      <c r="BN8" s="682"/>
      <c r="BO8" s="713">
        <v>1.4</v>
      </c>
      <c r="BP8" s="713"/>
      <c r="BQ8" s="713"/>
      <c r="BR8" s="713"/>
      <c r="BS8" s="686" t="s">
        <v>239</v>
      </c>
      <c r="BT8" s="681"/>
      <c r="BU8" s="681"/>
      <c r="BV8" s="681"/>
      <c r="BW8" s="681"/>
      <c r="BX8" s="681"/>
      <c r="BY8" s="681"/>
      <c r="BZ8" s="681"/>
      <c r="CA8" s="681"/>
      <c r="CB8" s="726"/>
      <c r="CD8" s="727" t="s">
        <v>240</v>
      </c>
      <c r="CE8" s="724"/>
      <c r="CF8" s="724"/>
      <c r="CG8" s="724"/>
      <c r="CH8" s="724"/>
      <c r="CI8" s="724"/>
      <c r="CJ8" s="724"/>
      <c r="CK8" s="724"/>
      <c r="CL8" s="724"/>
      <c r="CM8" s="724"/>
      <c r="CN8" s="724"/>
      <c r="CO8" s="724"/>
      <c r="CP8" s="724"/>
      <c r="CQ8" s="725"/>
      <c r="CR8" s="680">
        <v>5961097</v>
      </c>
      <c r="CS8" s="681"/>
      <c r="CT8" s="681"/>
      <c r="CU8" s="681"/>
      <c r="CV8" s="681"/>
      <c r="CW8" s="681"/>
      <c r="CX8" s="681"/>
      <c r="CY8" s="682"/>
      <c r="CZ8" s="713">
        <v>19.3</v>
      </c>
      <c r="DA8" s="713"/>
      <c r="DB8" s="713"/>
      <c r="DC8" s="713"/>
      <c r="DD8" s="686">
        <v>295818</v>
      </c>
      <c r="DE8" s="681"/>
      <c r="DF8" s="681"/>
      <c r="DG8" s="681"/>
      <c r="DH8" s="681"/>
      <c r="DI8" s="681"/>
      <c r="DJ8" s="681"/>
      <c r="DK8" s="681"/>
      <c r="DL8" s="681"/>
      <c r="DM8" s="681"/>
      <c r="DN8" s="681"/>
      <c r="DO8" s="681"/>
      <c r="DP8" s="682"/>
      <c r="DQ8" s="686">
        <v>2787420</v>
      </c>
      <c r="DR8" s="681"/>
      <c r="DS8" s="681"/>
      <c r="DT8" s="681"/>
      <c r="DU8" s="681"/>
      <c r="DV8" s="681"/>
      <c r="DW8" s="681"/>
      <c r="DX8" s="681"/>
      <c r="DY8" s="681"/>
      <c r="DZ8" s="681"/>
      <c r="EA8" s="681"/>
      <c r="EB8" s="681"/>
      <c r="EC8" s="726"/>
    </row>
    <row r="9" spans="2:143" ht="11.25" customHeight="1" x14ac:dyDescent="0.15">
      <c r="B9" s="677" t="s">
        <v>241</v>
      </c>
      <c r="C9" s="678"/>
      <c r="D9" s="678"/>
      <c r="E9" s="678"/>
      <c r="F9" s="678"/>
      <c r="G9" s="678"/>
      <c r="H9" s="678"/>
      <c r="I9" s="678"/>
      <c r="J9" s="678"/>
      <c r="K9" s="678"/>
      <c r="L9" s="678"/>
      <c r="M9" s="678"/>
      <c r="N9" s="678"/>
      <c r="O9" s="678"/>
      <c r="P9" s="678"/>
      <c r="Q9" s="679"/>
      <c r="R9" s="680">
        <v>14554</v>
      </c>
      <c r="S9" s="681"/>
      <c r="T9" s="681"/>
      <c r="U9" s="681"/>
      <c r="V9" s="681"/>
      <c r="W9" s="681"/>
      <c r="X9" s="681"/>
      <c r="Y9" s="682"/>
      <c r="Z9" s="713">
        <v>0</v>
      </c>
      <c r="AA9" s="713"/>
      <c r="AB9" s="713"/>
      <c r="AC9" s="713"/>
      <c r="AD9" s="714">
        <v>14554</v>
      </c>
      <c r="AE9" s="714"/>
      <c r="AF9" s="714"/>
      <c r="AG9" s="714"/>
      <c r="AH9" s="714"/>
      <c r="AI9" s="714"/>
      <c r="AJ9" s="714"/>
      <c r="AK9" s="714"/>
      <c r="AL9" s="683">
        <v>0.1</v>
      </c>
      <c r="AM9" s="684"/>
      <c r="AN9" s="684"/>
      <c r="AO9" s="715"/>
      <c r="AP9" s="677" t="s">
        <v>242</v>
      </c>
      <c r="AQ9" s="678"/>
      <c r="AR9" s="678"/>
      <c r="AS9" s="678"/>
      <c r="AT9" s="678"/>
      <c r="AU9" s="678"/>
      <c r="AV9" s="678"/>
      <c r="AW9" s="678"/>
      <c r="AX9" s="678"/>
      <c r="AY9" s="678"/>
      <c r="AZ9" s="678"/>
      <c r="BA9" s="678"/>
      <c r="BB9" s="678"/>
      <c r="BC9" s="678"/>
      <c r="BD9" s="678"/>
      <c r="BE9" s="678"/>
      <c r="BF9" s="679"/>
      <c r="BG9" s="680">
        <v>1672590</v>
      </c>
      <c r="BH9" s="681"/>
      <c r="BI9" s="681"/>
      <c r="BJ9" s="681"/>
      <c r="BK9" s="681"/>
      <c r="BL9" s="681"/>
      <c r="BM9" s="681"/>
      <c r="BN9" s="682"/>
      <c r="BO9" s="713">
        <v>32.6</v>
      </c>
      <c r="BP9" s="713"/>
      <c r="BQ9" s="713"/>
      <c r="BR9" s="713"/>
      <c r="BS9" s="686" t="s">
        <v>175</v>
      </c>
      <c r="BT9" s="681"/>
      <c r="BU9" s="681"/>
      <c r="BV9" s="681"/>
      <c r="BW9" s="681"/>
      <c r="BX9" s="681"/>
      <c r="BY9" s="681"/>
      <c r="BZ9" s="681"/>
      <c r="CA9" s="681"/>
      <c r="CB9" s="726"/>
      <c r="CD9" s="727" t="s">
        <v>243</v>
      </c>
      <c r="CE9" s="724"/>
      <c r="CF9" s="724"/>
      <c r="CG9" s="724"/>
      <c r="CH9" s="724"/>
      <c r="CI9" s="724"/>
      <c r="CJ9" s="724"/>
      <c r="CK9" s="724"/>
      <c r="CL9" s="724"/>
      <c r="CM9" s="724"/>
      <c r="CN9" s="724"/>
      <c r="CO9" s="724"/>
      <c r="CP9" s="724"/>
      <c r="CQ9" s="725"/>
      <c r="CR9" s="680">
        <v>1582547</v>
      </c>
      <c r="CS9" s="681"/>
      <c r="CT9" s="681"/>
      <c r="CU9" s="681"/>
      <c r="CV9" s="681"/>
      <c r="CW9" s="681"/>
      <c r="CX9" s="681"/>
      <c r="CY9" s="682"/>
      <c r="CZ9" s="713">
        <v>5.0999999999999996</v>
      </c>
      <c r="DA9" s="713"/>
      <c r="DB9" s="713"/>
      <c r="DC9" s="713"/>
      <c r="DD9" s="686">
        <v>97163</v>
      </c>
      <c r="DE9" s="681"/>
      <c r="DF9" s="681"/>
      <c r="DG9" s="681"/>
      <c r="DH9" s="681"/>
      <c r="DI9" s="681"/>
      <c r="DJ9" s="681"/>
      <c r="DK9" s="681"/>
      <c r="DL9" s="681"/>
      <c r="DM9" s="681"/>
      <c r="DN9" s="681"/>
      <c r="DO9" s="681"/>
      <c r="DP9" s="682"/>
      <c r="DQ9" s="686">
        <v>1474343</v>
      </c>
      <c r="DR9" s="681"/>
      <c r="DS9" s="681"/>
      <c r="DT9" s="681"/>
      <c r="DU9" s="681"/>
      <c r="DV9" s="681"/>
      <c r="DW9" s="681"/>
      <c r="DX9" s="681"/>
      <c r="DY9" s="681"/>
      <c r="DZ9" s="681"/>
      <c r="EA9" s="681"/>
      <c r="EB9" s="681"/>
      <c r="EC9" s="726"/>
    </row>
    <row r="10" spans="2:143" ht="11.25" customHeight="1" x14ac:dyDescent="0.15">
      <c r="B10" s="677" t="s">
        <v>244</v>
      </c>
      <c r="C10" s="678"/>
      <c r="D10" s="678"/>
      <c r="E10" s="678"/>
      <c r="F10" s="678"/>
      <c r="G10" s="678"/>
      <c r="H10" s="678"/>
      <c r="I10" s="678"/>
      <c r="J10" s="678"/>
      <c r="K10" s="678"/>
      <c r="L10" s="678"/>
      <c r="M10" s="678"/>
      <c r="N10" s="678"/>
      <c r="O10" s="678"/>
      <c r="P10" s="678"/>
      <c r="Q10" s="679"/>
      <c r="R10" s="680" t="s">
        <v>239</v>
      </c>
      <c r="S10" s="681"/>
      <c r="T10" s="681"/>
      <c r="U10" s="681"/>
      <c r="V10" s="681"/>
      <c r="W10" s="681"/>
      <c r="X10" s="681"/>
      <c r="Y10" s="682"/>
      <c r="Z10" s="713" t="s">
        <v>239</v>
      </c>
      <c r="AA10" s="713"/>
      <c r="AB10" s="713"/>
      <c r="AC10" s="713"/>
      <c r="AD10" s="714" t="s">
        <v>175</v>
      </c>
      <c r="AE10" s="714"/>
      <c r="AF10" s="714"/>
      <c r="AG10" s="714"/>
      <c r="AH10" s="714"/>
      <c r="AI10" s="714"/>
      <c r="AJ10" s="714"/>
      <c r="AK10" s="714"/>
      <c r="AL10" s="683" t="s">
        <v>239</v>
      </c>
      <c r="AM10" s="684"/>
      <c r="AN10" s="684"/>
      <c r="AO10" s="715"/>
      <c r="AP10" s="677" t="s">
        <v>245</v>
      </c>
      <c r="AQ10" s="678"/>
      <c r="AR10" s="678"/>
      <c r="AS10" s="678"/>
      <c r="AT10" s="678"/>
      <c r="AU10" s="678"/>
      <c r="AV10" s="678"/>
      <c r="AW10" s="678"/>
      <c r="AX10" s="678"/>
      <c r="AY10" s="678"/>
      <c r="AZ10" s="678"/>
      <c r="BA10" s="678"/>
      <c r="BB10" s="678"/>
      <c r="BC10" s="678"/>
      <c r="BD10" s="678"/>
      <c r="BE10" s="678"/>
      <c r="BF10" s="679"/>
      <c r="BG10" s="680">
        <v>114866</v>
      </c>
      <c r="BH10" s="681"/>
      <c r="BI10" s="681"/>
      <c r="BJ10" s="681"/>
      <c r="BK10" s="681"/>
      <c r="BL10" s="681"/>
      <c r="BM10" s="681"/>
      <c r="BN10" s="682"/>
      <c r="BO10" s="713">
        <v>2.2000000000000002</v>
      </c>
      <c r="BP10" s="713"/>
      <c r="BQ10" s="713"/>
      <c r="BR10" s="713"/>
      <c r="BS10" s="686" t="s">
        <v>175</v>
      </c>
      <c r="BT10" s="681"/>
      <c r="BU10" s="681"/>
      <c r="BV10" s="681"/>
      <c r="BW10" s="681"/>
      <c r="BX10" s="681"/>
      <c r="BY10" s="681"/>
      <c r="BZ10" s="681"/>
      <c r="CA10" s="681"/>
      <c r="CB10" s="726"/>
      <c r="CD10" s="727" t="s">
        <v>246</v>
      </c>
      <c r="CE10" s="724"/>
      <c r="CF10" s="724"/>
      <c r="CG10" s="724"/>
      <c r="CH10" s="724"/>
      <c r="CI10" s="724"/>
      <c r="CJ10" s="724"/>
      <c r="CK10" s="724"/>
      <c r="CL10" s="724"/>
      <c r="CM10" s="724"/>
      <c r="CN10" s="724"/>
      <c r="CO10" s="724"/>
      <c r="CP10" s="724"/>
      <c r="CQ10" s="725"/>
      <c r="CR10" s="680">
        <v>26701</v>
      </c>
      <c r="CS10" s="681"/>
      <c r="CT10" s="681"/>
      <c r="CU10" s="681"/>
      <c r="CV10" s="681"/>
      <c r="CW10" s="681"/>
      <c r="CX10" s="681"/>
      <c r="CY10" s="682"/>
      <c r="CZ10" s="713">
        <v>0.1</v>
      </c>
      <c r="DA10" s="713"/>
      <c r="DB10" s="713"/>
      <c r="DC10" s="713"/>
      <c r="DD10" s="686" t="s">
        <v>239</v>
      </c>
      <c r="DE10" s="681"/>
      <c r="DF10" s="681"/>
      <c r="DG10" s="681"/>
      <c r="DH10" s="681"/>
      <c r="DI10" s="681"/>
      <c r="DJ10" s="681"/>
      <c r="DK10" s="681"/>
      <c r="DL10" s="681"/>
      <c r="DM10" s="681"/>
      <c r="DN10" s="681"/>
      <c r="DO10" s="681"/>
      <c r="DP10" s="682"/>
      <c r="DQ10" s="686">
        <v>6396</v>
      </c>
      <c r="DR10" s="681"/>
      <c r="DS10" s="681"/>
      <c r="DT10" s="681"/>
      <c r="DU10" s="681"/>
      <c r="DV10" s="681"/>
      <c r="DW10" s="681"/>
      <c r="DX10" s="681"/>
      <c r="DY10" s="681"/>
      <c r="DZ10" s="681"/>
      <c r="EA10" s="681"/>
      <c r="EB10" s="681"/>
      <c r="EC10" s="726"/>
    </row>
    <row r="11" spans="2:143" ht="11.25" customHeight="1" x14ac:dyDescent="0.15">
      <c r="B11" s="677" t="s">
        <v>247</v>
      </c>
      <c r="C11" s="678"/>
      <c r="D11" s="678"/>
      <c r="E11" s="678"/>
      <c r="F11" s="678"/>
      <c r="G11" s="678"/>
      <c r="H11" s="678"/>
      <c r="I11" s="678"/>
      <c r="J11" s="678"/>
      <c r="K11" s="678"/>
      <c r="L11" s="678"/>
      <c r="M11" s="678"/>
      <c r="N11" s="678"/>
      <c r="O11" s="678"/>
      <c r="P11" s="678"/>
      <c r="Q11" s="679"/>
      <c r="R11" s="680">
        <v>924228</v>
      </c>
      <c r="S11" s="681"/>
      <c r="T11" s="681"/>
      <c r="U11" s="681"/>
      <c r="V11" s="681"/>
      <c r="W11" s="681"/>
      <c r="X11" s="681"/>
      <c r="Y11" s="682"/>
      <c r="Z11" s="683">
        <v>2.9</v>
      </c>
      <c r="AA11" s="684"/>
      <c r="AB11" s="684"/>
      <c r="AC11" s="685"/>
      <c r="AD11" s="686">
        <v>924228</v>
      </c>
      <c r="AE11" s="681"/>
      <c r="AF11" s="681"/>
      <c r="AG11" s="681"/>
      <c r="AH11" s="681"/>
      <c r="AI11" s="681"/>
      <c r="AJ11" s="681"/>
      <c r="AK11" s="682"/>
      <c r="AL11" s="683">
        <v>9.3000000000000007</v>
      </c>
      <c r="AM11" s="684"/>
      <c r="AN11" s="684"/>
      <c r="AO11" s="715"/>
      <c r="AP11" s="677" t="s">
        <v>248</v>
      </c>
      <c r="AQ11" s="678"/>
      <c r="AR11" s="678"/>
      <c r="AS11" s="678"/>
      <c r="AT11" s="678"/>
      <c r="AU11" s="678"/>
      <c r="AV11" s="678"/>
      <c r="AW11" s="678"/>
      <c r="AX11" s="678"/>
      <c r="AY11" s="678"/>
      <c r="AZ11" s="678"/>
      <c r="BA11" s="678"/>
      <c r="BB11" s="678"/>
      <c r="BC11" s="678"/>
      <c r="BD11" s="678"/>
      <c r="BE11" s="678"/>
      <c r="BF11" s="679"/>
      <c r="BG11" s="680">
        <v>165682</v>
      </c>
      <c r="BH11" s="681"/>
      <c r="BI11" s="681"/>
      <c r="BJ11" s="681"/>
      <c r="BK11" s="681"/>
      <c r="BL11" s="681"/>
      <c r="BM11" s="681"/>
      <c r="BN11" s="682"/>
      <c r="BO11" s="713">
        <v>3.2</v>
      </c>
      <c r="BP11" s="713"/>
      <c r="BQ11" s="713"/>
      <c r="BR11" s="713"/>
      <c r="BS11" s="686">
        <v>37519</v>
      </c>
      <c r="BT11" s="681"/>
      <c r="BU11" s="681"/>
      <c r="BV11" s="681"/>
      <c r="BW11" s="681"/>
      <c r="BX11" s="681"/>
      <c r="BY11" s="681"/>
      <c r="BZ11" s="681"/>
      <c r="CA11" s="681"/>
      <c r="CB11" s="726"/>
      <c r="CD11" s="727" t="s">
        <v>249</v>
      </c>
      <c r="CE11" s="724"/>
      <c r="CF11" s="724"/>
      <c r="CG11" s="724"/>
      <c r="CH11" s="724"/>
      <c r="CI11" s="724"/>
      <c r="CJ11" s="724"/>
      <c r="CK11" s="724"/>
      <c r="CL11" s="724"/>
      <c r="CM11" s="724"/>
      <c r="CN11" s="724"/>
      <c r="CO11" s="724"/>
      <c r="CP11" s="724"/>
      <c r="CQ11" s="725"/>
      <c r="CR11" s="680">
        <v>433704</v>
      </c>
      <c r="CS11" s="681"/>
      <c r="CT11" s="681"/>
      <c r="CU11" s="681"/>
      <c r="CV11" s="681"/>
      <c r="CW11" s="681"/>
      <c r="CX11" s="681"/>
      <c r="CY11" s="682"/>
      <c r="CZ11" s="713">
        <v>1.4</v>
      </c>
      <c r="DA11" s="713"/>
      <c r="DB11" s="713"/>
      <c r="DC11" s="713"/>
      <c r="DD11" s="686">
        <v>47673</v>
      </c>
      <c r="DE11" s="681"/>
      <c r="DF11" s="681"/>
      <c r="DG11" s="681"/>
      <c r="DH11" s="681"/>
      <c r="DI11" s="681"/>
      <c r="DJ11" s="681"/>
      <c r="DK11" s="681"/>
      <c r="DL11" s="681"/>
      <c r="DM11" s="681"/>
      <c r="DN11" s="681"/>
      <c r="DO11" s="681"/>
      <c r="DP11" s="682"/>
      <c r="DQ11" s="686">
        <v>205883</v>
      </c>
      <c r="DR11" s="681"/>
      <c r="DS11" s="681"/>
      <c r="DT11" s="681"/>
      <c r="DU11" s="681"/>
      <c r="DV11" s="681"/>
      <c r="DW11" s="681"/>
      <c r="DX11" s="681"/>
      <c r="DY11" s="681"/>
      <c r="DZ11" s="681"/>
      <c r="EA11" s="681"/>
      <c r="EB11" s="681"/>
      <c r="EC11" s="726"/>
    </row>
    <row r="12" spans="2:143" ht="11.25" customHeight="1" x14ac:dyDescent="0.15">
      <c r="B12" s="677" t="s">
        <v>250</v>
      </c>
      <c r="C12" s="678"/>
      <c r="D12" s="678"/>
      <c r="E12" s="678"/>
      <c r="F12" s="678"/>
      <c r="G12" s="678"/>
      <c r="H12" s="678"/>
      <c r="I12" s="678"/>
      <c r="J12" s="678"/>
      <c r="K12" s="678"/>
      <c r="L12" s="678"/>
      <c r="M12" s="678"/>
      <c r="N12" s="678"/>
      <c r="O12" s="678"/>
      <c r="P12" s="678"/>
      <c r="Q12" s="679"/>
      <c r="R12" s="680" t="s">
        <v>239</v>
      </c>
      <c r="S12" s="681"/>
      <c r="T12" s="681"/>
      <c r="U12" s="681"/>
      <c r="V12" s="681"/>
      <c r="W12" s="681"/>
      <c r="X12" s="681"/>
      <c r="Y12" s="682"/>
      <c r="Z12" s="713" t="s">
        <v>239</v>
      </c>
      <c r="AA12" s="713"/>
      <c r="AB12" s="713"/>
      <c r="AC12" s="713"/>
      <c r="AD12" s="714" t="s">
        <v>175</v>
      </c>
      <c r="AE12" s="714"/>
      <c r="AF12" s="714"/>
      <c r="AG12" s="714"/>
      <c r="AH12" s="714"/>
      <c r="AI12" s="714"/>
      <c r="AJ12" s="714"/>
      <c r="AK12" s="714"/>
      <c r="AL12" s="683" t="s">
        <v>239</v>
      </c>
      <c r="AM12" s="684"/>
      <c r="AN12" s="684"/>
      <c r="AO12" s="715"/>
      <c r="AP12" s="677" t="s">
        <v>251</v>
      </c>
      <c r="AQ12" s="678"/>
      <c r="AR12" s="678"/>
      <c r="AS12" s="678"/>
      <c r="AT12" s="678"/>
      <c r="AU12" s="678"/>
      <c r="AV12" s="678"/>
      <c r="AW12" s="678"/>
      <c r="AX12" s="678"/>
      <c r="AY12" s="678"/>
      <c r="AZ12" s="678"/>
      <c r="BA12" s="678"/>
      <c r="BB12" s="678"/>
      <c r="BC12" s="678"/>
      <c r="BD12" s="678"/>
      <c r="BE12" s="678"/>
      <c r="BF12" s="679"/>
      <c r="BG12" s="680">
        <v>2329177</v>
      </c>
      <c r="BH12" s="681"/>
      <c r="BI12" s="681"/>
      <c r="BJ12" s="681"/>
      <c r="BK12" s="681"/>
      <c r="BL12" s="681"/>
      <c r="BM12" s="681"/>
      <c r="BN12" s="682"/>
      <c r="BO12" s="713">
        <v>45.4</v>
      </c>
      <c r="BP12" s="713"/>
      <c r="BQ12" s="713"/>
      <c r="BR12" s="713"/>
      <c r="BS12" s="686" t="s">
        <v>175</v>
      </c>
      <c r="BT12" s="681"/>
      <c r="BU12" s="681"/>
      <c r="BV12" s="681"/>
      <c r="BW12" s="681"/>
      <c r="BX12" s="681"/>
      <c r="BY12" s="681"/>
      <c r="BZ12" s="681"/>
      <c r="CA12" s="681"/>
      <c r="CB12" s="726"/>
      <c r="CD12" s="727" t="s">
        <v>252</v>
      </c>
      <c r="CE12" s="724"/>
      <c r="CF12" s="724"/>
      <c r="CG12" s="724"/>
      <c r="CH12" s="724"/>
      <c r="CI12" s="724"/>
      <c r="CJ12" s="724"/>
      <c r="CK12" s="724"/>
      <c r="CL12" s="724"/>
      <c r="CM12" s="724"/>
      <c r="CN12" s="724"/>
      <c r="CO12" s="724"/>
      <c r="CP12" s="724"/>
      <c r="CQ12" s="725"/>
      <c r="CR12" s="680">
        <v>2474176</v>
      </c>
      <c r="CS12" s="681"/>
      <c r="CT12" s="681"/>
      <c r="CU12" s="681"/>
      <c r="CV12" s="681"/>
      <c r="CW12" s="681"/>
      <c r="CX12" s="681"/>
      <c r="CY12" s="682"/>
      <c r="CZ12" s="713">
        <v>8</v>
      </c>
      <c r="DA12" s="713"/>
      <c r="DB12" s="713"/>
      <c r="DC12" s="713"/>
      <c r="DD12" s="686">
        <v>160689</v>
      </c>
      <c r="DE12" s="681"/>
      <c r="DF12" s="681"/>
      <c r="DG12" s="681"/>
      <c r="DH12" s="681"/>
      <c r="DI12" s="681"/>
      <c r="DJ12" s="681"/>
      <c r="DK12" s="681"/>
      <c r="DL12" s="681"/>
      <c r="DM12" s="681"/>
      <c r="DN12" s="681"/>
      <c r="DO12" s="681"/>
      <c r="DP12" s="682"/>
      <c r="DQ12" s="686">
        <v>1348650</v>
      </c>
      <c r="DR12" s="681"/>
      <c r="DS12" s="681"/>
      <c r="DT12" s="681"/>
      <c r="DU12" s="681"/>
      <c r="DV12" s="681"/>
      <c r="DW12" s="681"/>
      <c r="DX12" s="681"/>
      <c r="DY12" s="681"/>
      <c r="DZ12" s="681"/>
      <c r="EA12" s="681"/>
      <c r="EB12" s="681"/>
      <c r="EC12" s="726"/>
    </row>
    <row r="13" spans="2:143" ht="11.25" customHeight="1" x14ac:dyDescent="0.15">
      <c r="B13" s="677" t="s">
        <v>253</v>
      </c>
      <c r="C13" s="678"/>
      <c r="D13" s="678"/>
      <c r="E13" s="678"/>
      <c r="F13" s="678"/>
      <c r="G13" s="678"/>
      <c r="H13" s="678"/>
      <c r="I13" s="678"/>
      <c r="J13" s="678"/>
      <c r="K13" s="678"/>
      <c r="L13" s="678"/>
      <c r="M13" s="678"/>
      <c r="N13" s="678"/>
      <c r="O13" s="678"/>
      <c r="P13" s="678"/>
      <c r="Q13" s="679"/>
      <c r="R13" s="680" t="s">
        <v>175</v>
      </c>
      <c r="S13" s="681"/>
      <c r="T13" s="681"/>
      <c r="U13" s="681"/>
      <c r="V13" s="681"/>
      <c r="W13" s="681"/>
      <c r="X13" s="681"/>
      <c r="Y13" s="682"/>
      <c r="Z13" s="713" t="s">
        <v>127</v>
      </c>
      <c r="AA13" s="713"/>
      <c r="AB13" s="713"/>
      <c r="AC13" s="713"/>
      <c r="AD13" s="714" t="s">
        <v>175</v>
      </c>
      <c r="AE13" s="714"/>
      <c r="AF13" s="714"/>
      <c r="AG13" s="714"/>
      <c r="AH13" s="714"/>
      <c r="AI13" s="714"/>
      <c r="AJ13" s="714"/>
      <c r="AK13" s="714"/>
      <c r="AL13" s="683" t="s">
        <v>239</v>
      </c>
      <c r="AM13" s="684"/>
      <c r="AN13" s="684"/>
      <c r="AO13" s="715"/>
      <c r="AP13" s="677" t="s">
        <v>254</v>
      </c>
      <c r="AQ13" s="678"/>
      <c r="AR13" s="678"/>
      <c r="AS13" s="678"/>
      <c r="AT13" s="678"/>
      <c r="AU13" s="678"/>
      <c r="AV13" s="678"/>
      <c r="AW13" s="678"/>
      <c r="AX13" s="678"/>
      <c r="AY13" s="678"/>
      <c r="AZ13" s="678"/>
      <c r="BA13" s="678"/>
      <c r="BB13" s="678"/>
      <c r="BC13" s="678"/>
      <c r="BD13" s="678"/>
      <c r="BE13" s="678"/>
      <c r="BF13" s="679"/>
      <c r="BG13" s="680">
        <v>2320333</v>
      </c>
      <c r="BH13" s="681"/>
      <c r="BI13" s="681"/>
      <c r="BJ13" s="681"/>
      <c r="BK13" s="681"/>
      <c r="BL13" s="681"/>
      <c r="BM13" s="681"/>
      <c r="BN13" s="682"/>
      <c r="BO13" s="713">
        <v>45.3</v>
      </c>
      <c r="BP13" s="713"/>
      <c r="BQ13" s="713"/>
      <c r="BR13" s="713"/>
      <c r="BS13" s="686" t="s">
        <v>175</v>
      </c>
      <c r="BT13" s="681"/>
      <c r="BU13" s="681"/>
      <c r="BV13" s="681"/>
      <c r="BW13" s="681"/>
      <c r="BX13" s="681"/>
      <c r="BY13" s="681"/>
      <c r="BZ13" s="681"/>
      <c r="CA13" s="681"/>
      <c r="CB13" s="726"/>
      <c r="CD13" s="727" t="s">
        <v>255</v>
      </c>
      <c r="CE13" s="724"/>
      <c r="CF13" s="724"/>
      <c r="CG13" s="724"/>
      <c r="CH13" s="724"/>
      <c r="CI13" s="724"/>
      <c r="CJ13" s="724"/>
      <c r="CK13" s="724"/>
      <c r="CL13" s="724"/>
      <c r="CM13" s="724"/>
      <c r="CN13" s="724"/>
      <c r="CO13" s="724"/>
      <c r="CP13" s="724"/>
      <c r="CQ13" s="725"/>
      <c r="CR13" s="680">
        <v>1907708</v>
      </c>
      <c r="CS13" s="681"/>
      <c r="CT13" s="681"/>
      <c r="CU13" s="681"/>
      <c r="CV13" s="681"/>
      <c r="CW13" s="681"/>
      <c r="CX13" s="681"/>
      <c r="CY13" s="682"/>
      <c r="CZ13" s="713">
        <v>6.2</v>
      </c>
      <c r="DA13" s="713"/>
      <c r="DB13" s="713"/>
      <c r="DC13" s="713"/>
      <c r="DD13" s="686">
        <v>845677</v>
      </c>
      <c r="DE13" s="681"/>
      <c r="DF13" s="681"/>
      <c r="DG13" s="681"/>
      <c r="DH13" s="681"/>
      <c r="DI13" s="681"/>
      <c r="DJ13" s="681"/>
      <c r="DK13" s="681"/>
      <c r="DL13" s="681"/>
      <c r="DM13" s="681"/>
      <c r="DN13" s="681"/>
      <c r="DO13" s="681"/>
      <c r="DP13" s="682"/>
      <c r="DQ13" s="686">
        <v>1158646</v>
      </c>
      <c r="DR13" s="681"/>
      <c r="DS13" s="681"/>
      <c r="DT13" s="681"/>
      <c r="DU13" s="681"/>
      <c r="DV13" s="681"/>
      <c r="DW13" s="681"/>
      <c r="DX13" s="681"/>
      <c r="DY13" s="681"/>
      <c r="DZ13" s="681"/>
      <c r="EA13" s="681"/>
      <c r="EB13" s="681"/>
      <c r="EC13" s="726"/>
    </row>
    <row r="14" spans="2:143" ht="11.25" customHeight="1" x14ac:dyDescent="0.15">
      <c r="B14" s="677" t="s">
        <v>256</v>
      </c>
      <c r="C14" s="678"/>
      <c r="D14" s="678"/>
      <c r="E14" s="678"/>
      <c r="F14" s="678"/>
      <c r="G14" s="678"/>
      <c r="H14" s="678"/>
      <c r="I14" s="678"/>
      <c r="J14" s="678"/>
      <c r="K14" s="678"/>
      <c r="L14" s="678"/>
      <c r="M14" s="678"/>
      <c r="N14" s="678"/>
      <c r="O14" s="678"/>
      <c r="P14" s="678"/>
      <c r="Q14" s="679"/>
      <c r="R14" s="680" t="s">
        <v>127</v>
      </c>
      <c r="S14" s="681"/>
      <c r="T14" s="681"/>
      <c r="U14" s="681"/>
      <c r="V14" s="681"/>
      <c r="W14" s="681"/>
      <c r="X14" s="681"/>
      <c r="Y14" s="682"/>
      <c r="Z14" s="713" t="s">
        <v>127</v>
      </c>
      <c r="AA14" s="713"/>
      <c r="AB14" s="713"/>
      <c r="AC14" s="713"/>
      <c r="AD14" s="714" t="s">
        <v>127</v>
      </c>
      <c r="AE14" s="714"/>
      <c r="AF14" s="714"/>
      <c r="AG14" s="714"/>
      <c r="AH14" s="714"/>
      <c r="AI14" s="714"/>
      <c r="AJ14" s="714"/>
      <c r="AK14" s="714"/>
      <c r="AL14" s="683" t="s">
        <v>239</v>
      </c>
      <c r="AM14" s="684"/>
      <c r="AN14" s="684"/>
      <c r="AO14" s="715"/>
      <c r="AP14" s="677" t="s">
        <v>257</v>
      </c>
      <c r="AQ14" s="678"/>
      <c r="AR14" s="678"/>
      <c r="AS14" s="678"/>
      <c r="AT14" s="678"/>
      <c r="AU14" s="678"/>
      <c r="AV14" s="678"/>
      <c r="AW14" s="678"/>
      <c r="AX14" s="678"/>
      <c r="AY14" s="678"/>
      <c r="AZ14" s="678"/>
      <c r="BA14" s="678"/>
      <c r="BB14" s="678"/>
      <c r="BC14" s="678"/>
      <c r="BD14" s="678"/>
      <c r="BE14" s="678"/>
      <c r="BF14" s="679"/>
      <c r="BG14" s="680">
        <v>147734</v>
      </c>
      <c r="BH14" s="681"/>
      <c r="BI14" s="681"/>
      <c r="BJ14" s="681"/>
      <c r="BK14" s="681"/>
      <c r="BL14" s="681"/>
      <c r="BM14" s="681"/>
      <c r="BN14" s="682"/>
      <c r="BO14" s="713">
        <v>2.9</v>
      </c>
      <c r="BP14" s="713"/>
      <c r="BQ14" s="713"/>
      <c r="BR14" s="713"/>
      <c r="BS14" s="686" t="s">
        <v>175</v>
      </c>
      <c r="BT14" s="681"/>
      <c r="BU14" s="681"/>
      <c r="BV14" s="681"/>
      <c r="BW14" s="681"/>
      <c r="BX14" s="681"/>
      <c r="BY14" s="681"/>
      <c r="BZ14" s="681"/>
      <c r="CA14" s="681"/>
      <c r="CB14" s="726"/>
      <c r="CD14" s="727" t="s">
        <v>258</v>
      </c>
      <c r="CE14" s="724"/>
      <c r="CF14" s="724"/>
      <c r="CG14" s="724"/>
      <c r="CH14" s="724"/>
      <c r="CI14" s="724"/>
      <c r="CJ14" s="724"/>
      <c r="CK14" s="724"/>
      <c r="CL14" s="724"/>
      <c r="CM14" s="724"/>
      <c r="CN14" s="724"/>
      <c r="CO14" s="724"/>
      <c r="CP14" s="724"/>
      <c r="CQ14" s="725"/>
      <c r="CR14" s="680">
        <v>653612</v>
      </c>
      <c r="CS14" s="681"/>
      <c r="CT14" s="681"/>
      <c r="CU14" s="681"/>
      <c r="CV14" s="681"/>
      <c r="CW14" s="681"/>
      <c r="CX14" s="681"/>
      <c r="CY14" s="682"/>
      <c r="CZ14" s="713">
        <v>2.1</v>
      </c>
      <c r="DA14" s="713"/>
      <c r="DB14" s="713"/>
      <c r="DC14" s="713"/>
      <c r="DD14" s="686">
        <v>46356</v>
      </c>
      <c r="DE14" s="681"/>
      <c r="DF14" s="681"/>
      <c r="DG14" s="681"/>
      <c r="DH14" s="681"/>
      <c r="DI14" s="681"/>
      <c r="DJ14" s="681"/>
      <c r="DK14" s="681"/>
      <c r="DL14" s="681"/>
      <c r="DM14" s="681"/>
      <c r="DN14" s="681"/>
      <c r="DO14" s="681"/>
      <c r="DP14" s="682"/>
      <c r="DQ14" s="686">
        <v>587627</v>
      </c>
      <c r="DR14" s="681"/>
      <c r="DS14" s="681"/>
      <c r="DT14" s="681"/>
      <c r="DU14" s="681"/>
      <c r="DV14" s="681"/>
      <c r="DW14" s="681"/>
      <c r="DX14" s="681"/>
      <c r="DY14" s="681"/>
      <c r="DZ14" s="681"/>
      <c r="EA14" s="681"/>
      <c r="EB14" s="681"/>
      <c r="EC14" s="726"/>
    </row>
    <row r="15" spans="2:143" ht="11.25" customHeight="1" x14ac:dyDescent="0.15">
      <c r="B15" s="677" t="s">
        <v>259</v>
      </c>
      <c r="C15" s="678"/>
      <c r="D15" s="678"/>
      <c r="E15" s="678"/>
      <c r="F15" s="678"/>
      <c r="G15" s="678"/>
      <c r="H15" s="678"/>
      <c r="I15" s="678"/>
      <c r="J15" s="678"/>
      <c r="K15" s="678"/>
      <c r="L15" s="678"/>
      <c r="M15" s="678"/>
      <c r="N15" s="678"/>
      <c r="O15" s="678"/>
      <c r="P15" s="678"/>
      <c r="Q15" s="679"/>
      <c r="R15" s="680" t="s">
        <v>175</v>
      </c>
      <c r="S15" s="681"/>
      <c r="T15" s="681"/>
      <c r="U15" s="681"/>
      <c r="V15" s="681"/>
      <c r="W15" s="681"/>
      <c r="X15" s="681"/>
      <c r="Y15" s="682"/>
      <c r="Z15" s="713" t="s">
        <v>175</v>
      </c>
      <c r="AA15" s="713"/>
      <c r="AB15" s="713"/>
      <c r="AC15" s="713"/>
      <c r="AD15" s="714" t="s">
        <v>175</v>
      </c>
      <c r="AE15" s="714"/>
      <c r="AF15" s="714"/>
      <c r="AG15" s="714"/>
      <c r="AH15" s="714"/>
      <c r="AI15" s="714"/>
      <c r="AJ15" s="714"/>
      <c r="AK15" s="714"/>
      <c r="AL15" s="683" t="s">
        <v>239</v>
      </c>
      <c r="AM15" s="684"/>
      <c r="AN15" s="684"/>
      <c r="AO15" s="715"/>
      <c r="AP15" s="677" t="s">
        <v>260</v>
      </c>
      <c r="AQ15" s="678"/>
      <c r="AR15" s="678"/>
      <c r="AS15" s="678"/>
      <c r="AT15" s="678"/>
      <c r="AU15" s="678"/>
      <c r="AV15" s="678"/>
      <c r="AW15" s="678"/>
      <c r="AX15" s="678"/>
      <c r="AY15" s="678"/>
      <c r="AZ15" s="678"/>
      <c r="BA15" s="678"/>
      <c r="BB15" s="678"/>
      <c r="BC15" s="678"/>
      <c r="BD15" s="678"/>
      <c r="BE15" s="678"/>
      <c r="BF15" s="679"/>
      <c r="BG15" s="680">
        <v>254040</v>
      </c>
      <c r="BH15" s="681"/>
      <c r="BI15" s="681"/>
      <c r="BJ15" s="681"/>
      <c r="BK15" s="681"/>
      <c r="BL15" s="681"/>
      <c r="BM15" s="681"/>
      <c r="BN15" s="682"/>
      <c r="BO15" s="713">
        <v>5</v>
      </c>
      <c r="BP15" s="713"/>
      <c r="BQ15" s="713"/>
      <c r="BR15" s="713"/>
      <c r="BS15" s="686" t="s">
        <v>239</v>
      </c>
      <c r="BT15" s="681"/>
      <c r="BU15" s="681"/>
      <c r="BV15" s="681"/>
      <c r="BW15" s="681"/>
      <c r="BX15" s="681"/>
      <c r="BY15" s="681"/>
      <c r="BZ15" s="681"/>
      <c r="CA15" s="681"/>
      <c r="CB15" s="726"/>
      <c r="CD15" s="727" t="s">
        <v>261</v>
      </c>
      <c r="CE15" s="724"/>
      <c r="CF15" s="724"/>
      <c r="CG15" s="724"/>
      <c r="CH15" s="724"/>
      <c r="CI15" s="724"/>
      <c r="CJ15" s="724"/>
      <c r="CK15" s="724"/>
      <c r="CL15" s="724"/>
      <c r="CM15" s="724"/>
      <c r="CN15" s="724"/>
      <c r="CO15" s="724"/>
      <c r="CP15" s="724"/>
      <c r="CQ15" s="725"/>
      <c r="CR15" s="680">
        <v>3143805</v>
      </c>
      <c r="CS15" s="681"/>
      <c r="CT15" s="681"/>
      <c r="CU15" s="681"/>
      <c r="CV15" s="681"/>
      <c r="CW15" s="681"/>
      <c r="CX15" s="681"/>
      <c r="CY15" s="682"/>
      <c r="CZ15" s="713">
        <v>10.199999999999999</v>
      </c>
      <c r="DA15" s="713"/>
      <c r="DB15" s="713"/>
      <c r="DC15" s="713"/>
      <c r="DD15" s="686">
        <v>857924</v>
      </c>
      <c r="DE15" s="681"/>
      <c r="DF15" s="681"/>
      <c r="DG15" s="681"/>
      <c r="DH15" s="681"/>
      <c r="DI15" s="681"/>
      <c r="DJ15" s="681"/>
      <c r="DK15" s="681"/>
      <c r="DL15" s="681"/>
      <c r="DM15" s="681"/>
      <c r="DN15" s="681"/>
      <c r="DO15" s="681"/>
      <c r="DP15" s="682"/>
      <c r="DQ15" s="686">
        <v>1393789</v>
      </c>
      <c r="DR15" s="681"/>
      <c r="DS15" s="681"/>
      <c r="DT15" s="681"/>
      <c r="DU15" s="681"/>
      <c r="DV15" s="681"/>
      <c r="DW15" s="681"/>
      <c r="DX15" s="681"/>
      <c r="DY15" s="681"/>
      <c r="DZ15" s="681"/>
      <c r="EA15" s="681"/>
      <c r="EB15" s="681"/>
      <c r="EC15" s="726"/>
    </row>
    <row r="16" spans="2:143" ht="11.25" customHeight="1" x14ac:dyDescent="0.15">
      <c r="B16" s="677" t="s">
        <v>262</v>
      </c>
      <c r="C16" s="678"/>
      <c r="D16" s="678"/>
      <c r="E16" s="678"/>
      <c r="F16" s="678"/>
      <c r="G16" s="678"/>
      <c r="H16" s="678"/>
      <c r="I16" s="678"/>
      <c r="J16" s="678"/>
      <c r="K16" s="678"/>
      <c r="L16" s="678"/>
      <c r="M16" s="678"/>
      <c r="N16" s="678"/>
      <c r="O16" s="678"/>
      <c r="P16" s="678"/>
      <c r="Q16" s="679"/>
      <c r="R16" s="680">
        <v>9838</v>
      </c>
      <c r="S16" s="681"/>
      <c r="T16" s="681"/>
      <c r="U16" s="681"/>
      <c r="V16" s="681"/>
      <c r="W16" s="681"/>
      <c r="X16" s="681"/>
      <c r="Y16" s="682"/>
      <c r="Z16" s="713">
        <v>0</v>
      </c>
      <c r="AA16" s="713"/>
      <c r="AB16" s="713"/>
      <c r="AC16" s="713"/>
      <c r="AD16" s="714">
        <v>9838</v>
      </c>
      <c r="AE16" s="714"/>
      <c r="AF16" s="714"/>
      <c r="AG16" s="714"/>
      <c r="AH16" s="714"/>
      <c r="AI16" s="714"/>
      <c r="AJ16" s="714"/>
      <c r="AK16" s="714"/>
      <c r="AL16" s="683">
        <v>0.1</v>
      </c>
      <c r="AM16" s="684"/>
      <c r="AN16" s="684"/>
      <c r="AO16" s="715"/>
      <c r="AP16" s="677" t="s">
        <v>263</v>
      </c>
      <c r="AQ16" s="678"/>
      <c r="AR16" s="678"/>
      <c r="AS16" s="678"/>
      <c r="AT16" s="678"/>
      <c r="AU16" s="678"/>
      <c r="AV16" s="678"/>
      <c r="AW16" s="678"/>
      <c r="AX16" s="678"/>
      <c r="AY16" s="678"/>
      <c r="AZ16" s="678"/>
      <c r="BA16" s="678"/>
      <c r="BB16" s="678"/>
      <c r="BC16" s="678"/>
      <c r="BD16" s="678"/>
      <c r="BE16" s="678"/>
      <c r="BF16" s="679"/>
      <c r="BG16" s="680" t="s">
        <v>175</v>
      </c>
      <c r="BH16" s="681"/>
      <c r="BI16" s="681"/>
      <c r="BJ16" s="681"/>
      <c r="BK16" s="681"/>
      <c r="BL16" s="681"/>
      <c r="BM16" s="681"/>
      <c r="BN16" s="682"/>
      <c r="BO16" s="713" t="s">
        <v>127</v>
      </c>
      <c r="BP16" s="713"/>
      <c r="BQ16" s="713"/>
      <c r="BR16" s="713"/>
      <c r="BS16" s="686" t="s">
        <v>175</v>
      </c>
      <c r="BT16" s="681"/>
      <c r="BU16" s="681"/>
      <c r="BV16" s="681"/>
      <c r="BW16" s="681"/>
      <c r="BX16" s="681"/>
      <c r="BY16" s="681"/>
      <c r="BZ16" s="681"/>
      <c r="CA16" s="681"/>
      <c r="CB16" s="726"/>
      <c r="CD16" s="727" t="s">
        <v>264</v>
      </c>
      <c r="CE16" s="724"/>
      <c r="CF16" s="724"/>
      <c r="CG16" s="724"/>
      <c r="CH16" s="724"/>
      <c r="CI16" s="724"/>
      <c r="CJ16" s="724"/>
      <c r="CK16" s="724"/>
      <c r="CL16" s="724"/>
      <c r="CM16" s="724"/>
      <c r="CN16" s="724"/>
      <c r="CO16" s="724"/>
      <c r="CP16" s="724"/>
      <c r="CQ16" s="725"/>
      <c r="CR16" s="680">
        <v>282418</v>
      </c>
      <c r="CS16" s="681"/>
      <c r="CT16" s="681"/>
      <c r="CU16" s="681"/>
      <c r="CV16" s="681"/>
      <c r="CW16" s="681"/>
      <c r="CX16" s="681"/>
      <c r="CY16" s="682"/>
      <c r="CZ16" s="713">
        <v>0.9</v>
      </c>
      <c r="DA16" s="713"/>
      <c r="DB16" s="713"/>
      <c r="DC16" s="713"/>
      <c r="DD16" s="686" t="s">
        <v>239</v>
      </c>
      <c r="DE16" s="681"/>
      <c r="DF16" s="681"/>
      <c r="DG16" s="681"/>
      <c r="DH16" s="681"/>
      <c r="DI16" s="681"/>
      <c r="DJ16" s="681"/>
      <c r="DK16" s="681"/>
      <c r="DL16" s="681"/>
      <c r="DM16" s="681"/>
      <c r="DN16" s="681"/>
      <c r="DO16" s="681"/>
      <c r="DP16" s="682"/>
      <c r="DQ16" s="686">
        <v>148656</v>
      </c>
      <c r="DR16" s="681"/>
      <c r="DS16" s="681"/>
      <c r="DT16" s="681"/>
      <c r="DU16" s="681"/>
      <c r="DV16" s="681"/>
      <c r="DW16" s="681"/>
      <c r="DX16" s="681"/>
      <c r="DY16" s="681"/>
      <c r="DZ16" s="681"/>
      <c r="EA16" s="681"/>
      <c r="EB16" s="681"/>
      <c r="EC16" s="726"/>
    </row>
    <row r="17" spans="2:133" ht="11.25" customHeight="1" x14ac:dyDescent="0.15">
      <c r="B17" s="677" t="s">
        <v>265</v>
      </c>
      <c r="C17" s="678"/>
      <c r="D17" s="678"/>
      <c r="E17" s="678"/>
      <c r="F17" s="678"/>
      <c r="G17" s="678"/>
      <c r="H17" s="678"/>
      <c r="I17" s="678"/>
      <c r="J17" s="678"/>
      <c r="K17" s="678"/>
      <c r="L17" s="678"/>
      <c r="M17" s="678"/>
      <c r="N17" s="678"/>
      <c r="O17" s="678"/>
      <c r="P17" s="678"/>
      <c r="Q17" s="679"/>
      <c r="R17" s="680">
        <v>26606</v>
      </c>
      <c r="S17" s="681"/>
      <c r="T17" s="681"/>
      <c r="U17" s="681"/>
      <c r="V17" s="681"/>
      <c r="W17" s="681"/>
      <c r="X17" s="681"/>
      <c r="Y17" s="682"/>
      <c r="Z17" s="713">
        <v>0.1</v>
      </c>
      <c r="AA17" s="713"/>
      <c r="AB17" s="713"/>
      <c r="AC17" s="713"/>
      <c r="AD17" s="714">
        <v>26606</v>
      </c>
      <c r="AE17" s="714"/>
      <c r="AF17" s="714"/>
      <c r="AG17" s="714"/>
      <c r="AH17" s="714"/>
      <c r="AI17" s="714"/>
      <c r="AJ17" s="714"/>
      <c r="AK17" s="714"/>
      <c r="AL17" s="683">
        <v>0.3</v>
      </c>
      <c r="AM17" s="684"/>
      <c r="AN17" s="684"/>
      <c r="AO17" s="715"/>
      <c r="AP17" s="677" t="s">
        <v>266</v>
      </c>
      <c r="AQ17" s="678"/>
      <c r="AR17" s="678"/>
      <c r="AS17" s="678"/>
      <c r="AT17" s="678"/>
      <c r="AU17" s="678"/>
      <c r="AV17" s="678"/>
      <c r="AW17" s="678"/>
      <c r="AX17" s="678"/>
      <c r="AY17" s="678"/>
      <c r="AZ17" s="678"/>
      <c r="BA17" s="678"/>
      <c r="BB17" s="678"/>
      <c r="BC17" s="678"/>
      <c r="BD17" s="678"/>
      <c r="BE17" s="678"/>
      <c r="BF17" s="679"/>
      <c r="BG17" s="680" t="s">
        <v>127</v>
      </c>
      <c r="BH17" s="681"/>
      <c r="BI17" s="681"/>
      <c r="BJ17" s="681"/>
      <c r="BK17" s="681"/>
      <c r="BL17" s="681"/>
      <c r="BM17" s="681"/>
      <c r="BN17" s="682"/>
      <c r="BO17" s="713" t="s">
        <v>127</v>
      </c>
      <c r="BP17" s="713"/>
      <c r="BQ17" s="713"/>
      <c r="BR17" s="713"/>
      <c r="BS17" s="686" t="s">
        <v>127</v>
      </c>
      <c r="BT17" s="681"/>
      <c r="BU17" s="681"/>
      <c r="BV17" s="681"/>
      <c r="BW17" s="681"/>
      <c r="BX17" s="681"/>
      <c r="BY17" s="681"/>
      <c r="BZ17" s="681"/>
      <c r="CA17" s="681"/>
      <c r="CB17" s="726"/>
      <c r="CD17" s="727" t="s">
        <v>267</v>
      </c>
      <c r="CE17" s="724"/>
      <c r="CF17" s="724"/>
      <c r="CG17" s="724"/>
      <c r="CH17" s="724"/>
      <c r="CI17" s="724"/>
      <c r="CJ17" s="724"/>
      <c r="CK17" s="724"/>
      <c r="CL17" s="724"/>
      <c r="CM17" s="724"/>
      <c r="CN17" s="724"/>
      <c r="CO17" s="724"/>
      <c r="CP17" s="724"/>
      <c r="CQ17" s="725"/>
      <c r="CR17" s="680">
        <v>1618296</v>
      </c>
      <c r="CS17" s="681"/>
      <c r="CT17" s="681"/>
      <c r="CU17" s="681"/>
      <c r="CV17" s="681"/>
      <c r="CW17" s="681"/>
      <c r="CX17" s="681"/>
      <c r="CY17" s="682"/>
      <c r="CZ17" s="713">
        <v>5.2</v>
      </c>
      <c r="DA17" s="713"/>
      <c r="DB17" s="713"/>
      <c r="DC17" s="713"/>
      <c r="DD17" s="686" t="s">
        <v>127</v>
      </c>
      <c r="DE17" s="681"/>
      <c r="DF17" s="681"/>
      <c r="DG17" s="681"/>
      <c r="DH17" s="681"/>
      <c r="DI17" s="681"/>
      <c r="DJ17" s="681"/>
      <c r="DK17" s="681"/>
      <c r="DL17" s="681"/>
      <c r="DM17" s="681"/>
      <c r="DN17" s="681"/>
      <c r="DO17" s="681"/>
      <c r="DP17" s="682"/>
      <c r="DQ17" s="686">
        <v>1588565</v>
      </c>
      <c r="DR17" s="681"/>
      <c r="DS17" s="681"/>
      <c r="DT17" s="681"/>
      <c r="DU17" s="681"/>
      <c r="DV17" s="681"/>
      <c r="DW17" s="681"/>
      <c r="DX17" s="681"/>
      <c r="DY17" s="681"/>
      <c r="DZ17" s="681"/>
      <c r="EA17" s="681"/>
      <c r="EB17" s="681"/>
      <c r="EC17" s="726"/>
    </row>
    <row r="18" spans="2:133" ht="11.25" customHeight="1" x14ac:dyDescent="0.15">
      <c r="B18" s="677" t="s">
        <v>268</v>
      </c>
      <c r="C18" s="678"/>
      <c r="D18" s="678"/>
      <c r="E18" s="678"/>
      <c r="F18" s="678"/>
      <c r="G18" s="678"/>
      <c r="H18" s="678"/>
      <c r="I18" s="678"/>
      <c r="J18" s="678"/>
      <c r="K18" s="678"/>
      <c r="L18" s="678"/>
      <c r="M18" s="678"/>
      <c r="N18" s="678"/>
      <c r="O18" s="678"/>
      <c r="P18" s="678"/>
      <c r="Q18" s="679"/>
      <c r="R18" s="680">
        <v>47140</v>
      </c>
      <c r="S18" s="681"/>
      <c r="T18" s="681"/>
      <c r="U18" s="681"/>
      <c r="V18" s="681"/>
      <c r="W18" s="681"/>
      <c r="X18" s="681"/>
      <c r="Y18" s="682"/>
      <c r="Z18" s="713">
        <v>0.1</v>
      </c>
      <c r="AA18" s="713"/>
      <c r="AB18" s="713"/>
      <c r="AC18" s="713"/>
      <c r="AD18" s="714">
        <v>47140</v>
      </c>
      <c r="AE18" s="714"/>
      <c r="AF18" s="714"/>
      <c r="AG18" s="714"/>
      <c r="AH18" s="714"/>
      <c r="AI18" s="714"/>
      <c r="AJ18" s="714"/>
      <c r="AK18" s="714"/>
      <c r="AL18" s="683">
        <v>0.5</v>
      </c>
      <c r="AM18" s="684"/>
      <c r="AN18" s="684"/>
      <c r="AO18" s="715"/>
      <c r="AP18" s="677" t="s">
        <v>269</v>
      </c>
      <c r="AQ18" s="678"/>
      <c r="AR18" s="678"/>
      <c r="AS18" s="678"/>
      <c r="AT18" s="678"/>
      <c r="AU18" s="678"/>
      <c r="AV18" s="678"/>
      <c r="AW18" s="678"/>
      <c r="AX18" s="678"/>
      <c r="AY18" s="678"/>
      <c r="AZ18" s="678"/>
      <c r="BA18" s="678"/>
      <c r="BB18" s="678"/>
      <c r="BC18" s="678"/>
      <c r="BD18" s="678"/>
      <c r="BE18" s="678"/>
      <c r="BF18" s="679"/>
      <c r="BG18" s="680" t="s">
        <v>239</v>
      </c>
      <c r="BH18" s="681"/>
      <c r="BI18" s="681"/>
      <c r="BJ18" s="681"/>
      <c r="BK18" s="681"/>
      <c r="BL18" s="681"/>
      <c r="BM18" s="681"/>
      <c r="BN18" s="682"/>
      <c r="BO18" s="713" t="s">
        <v>175</v>
      </c>
      <c r="BP18" s="713"/>
      <c r="BQ18" s="713"/>
      <c r="BR18" s="713"/>
      <c r="BS18" s="686" t="s">
        <v>239</v>
      </c>
      <c r="BT18" s="681"/>
      <c r="BU18" s="681"/>
      <c r="BV18" s="681"/>
      <c r="BW18" s="681"/>
      <c r="BX18" s="681"/>
      <c r="BY18" s="681"/>
      <c r="BZ18" s="681"/>
      <c r="CA18" s="681"/>
      <c r="CB18" s="726"/>
      <c r="CD18" s="727" t="s">
        <v>270</v>
      </c>
      <c r="CE18" s="724"/>
      <c r="CF18" s="724"/>
      <c r="CG18" s="724"/>
      <c r="CH18" s="724"/>
      <c r="CI18" s="724"/>
      <c r="CJ18" s="724"/>
      <c r="CK18" s="724"/>
      <c r="CL18" s="724"/>
      <c r="CM18" s="724"/>
      <c r="CN18" s="724"/>
      <c r="CO18" s="724"/>
      <c r="CP18" s="724"/>
      <c r="CQ18" s="725"/>
      <c r="CR18" s="680" t="s">
        <v>175</v>
      </c>
      <c r="CS18" s="681"/>
      <c r="CT18" s="681"/>
      <c r="CU18" s="681"/>
      <c r="CV18" s="681"/>
      <c r="CW18" s="681"/>
      <c r="CX18" s="681"/>
      <c r="CY18" s="682"/>
      <c r="CZ18" s="713" t="s">
        <v>127</v>
      </c>
      <c r="DA18" s="713"/>
      <c r="DB18" s="713"/>
      <c r="DC18" s="713"/>
      <c r="DD18" s="686" t="s">
        <v>127</v>
      </c>
      <c r="DE18" s="681"/>
      <c r="DF18" s="681"/>
      <c r="DG18" s="681"/>
      <c r="DH18" s="681"/>
      <c r="DI18" s="681"/>
      <c r="DJ18" s="681"/>
      <c r="DK18" s="681"/>
      <c r="DL18" s="681"/>
      <c r="DM18" s="681"/>
      <c r="DN18" s="681"/>
      <c r="DO18" s="681"/>
      <c r="DP18" s="682"/>
      <c r="DQ18" s="686" t="s">
        <v>127</v>
      </c>
      <c r="DR18" s="681"/>
      <c r="DS18" s="681"/>
      <c r="DT18" s="681"/>
      <c r="DU18" s="681"/>
      <c r="DV18" s="681"/>
      <c r="DW18" s="681"/>
      <c r="DX18" s="681"/>
      <c r="DY18" s="681"/>
      <c r="DZ18" s="681"/>
      <c r="EA18" s="681"/>
      <c r="EB18" s="681"/>
      <c r="EC18" s="726"/>
    </row>
    <row r="19" spans="2:133" ht="11.25" customHeight="1" x14ac:dyDescent="0.15">
      <c r="B19" s="677" t="s">
        <v>271</v>
      </c>
      <c r="C19" s="678"/>
      <c r="D19" s="678"/>
      <c r="E19" s="678"/>
      <c r="F19" s="678"/>
      <c r="G19" s="678"/>
      <c r="H19" s="678"/>
      <c r="I19" s="678"/>
      <c r="J19" s="678"/>
      <c r="K19" s="678"/>
      <c r="L19" s="678"/>
      <c r="M19" s="678"/>
      <c r="N19" s="678"/>
      <c r="O19" s="678"/>
      <c r="P19" s="678"/>
      <c r="Q19" s="679"/>
      <c r="R19" s="680">
        <v>39412</v>
      </c>
      <c r="S19" s="681"/>
      <c r="T19" s="681"/>
      <c r="U19" s="681"/>
      <c r="V19" s="681"/>
      <c r="W19" s="681"/>
      <c r="X19" s="681"/>
      <c r="Y19" s="682"/>
      <c r="Z19" s="713">
        <v>0.1</v>
      </c>
      <c r="AA19" s="713"/>
      <c r="AB19" s="713"/>
      <c r="AC19" s="713"/>
      <c r="AD19" s="714">
        <v>39412</v>
      </c>
      <c r="AE19" s="714"/>
      <c r="AF19" s="714"/>
      <c r="AG19" s="714"/>
      <c r="AH19" s="714"/>
      <c r="AI19" s="714"/>
      <c r="AJ19" s="714"/>
      <c r="AK19" s="714"/>
      <c r="AL19" s="683">
        <v>0.4</v>
      </c>
      <c r="AM19" s="684"/>
      <c r="AN19" s="684"/>
      <c r="AO19" s="715"/>
      <c r="AP19" s="677" t="s">
        <v>272</v>
      </c>
      <c r="AQ19" s="678"/>
      <c r="AR19" s="678"/>
      <c r="AS19" s="678"/>
      <c r="AT19" s="678"/>
      <c r="AU19" s="678"/>
      <c r="AV19" s="678"/>
      <c r="AW19" s="678"/>
      <c r="AX19" s="678"/>
      <c r="AY19" s="678"/>
      <c r="AZ19" s="678"/>
      <c r="BA19" s="678"/>
      <c r="BB19" s="678"/>
      <c r="BC19" s="678"/>
      <c r="BD19" s="678"/>
      <c r="BE19" s="678"/>
      <c r="BF19" s="679"/>
      <c r="BG19" s="680">
        <v>369169</v>
      </c>
      <c r="BH19" s="681"/>
      <c r="BI19" s="681"/>
      <c r="BJ19" s="681"/>
      <c r="BK19" s="681"/>
      <c r="BL19" s="681"/>
      <c r="BM19" s="681"/>
      <c r="BN19" s="682"/>
      <c r="BO19" s="713">
        <v>7.2</v>
      </c>
      <c r="BP19" s="713"/>
      <c r="BQ19" s="713"/>
      <c r="BR19" s="713"/>
      <c r="BS19" s="686" t="s">
        <v>127</v>
      </c>
      <c r="BT19" s="681"/>
      <c r="BU19" s="681"/>
      <c r="BV19" s="681"/>
      <c r="BW19" s="681"/>
      <c r="BX19" s="681"/>
      <c r="BY19" s="681"/>
      <c r="BZ19" s="681"/>
      <c r="CA19" s="681"/>
      <c r="CB19" s="726"/>
      <c r="CD19" s="727" t="s">
        <v>273</v>
      </c>
      <c r="CE19" s="724"/>
      <c r="CF19" s="724"/>
      <c r="CG19" s="724"/>
      <c r="CH19" s="724"/>
      <c r="CI19" s="724"/>
      <c r="CJ19" s="724"/>
      <c r="CK19" s="724"/>
      <c r="CL19" s="724"/>
      <c r="CM19" s="724"/>
      <c r="CN19" s="724"/>
      <c r="CO19" s="724"/>
      <c r="CP19" s="724"/>
      <c r="CQ19" s="725"/>
      <c r="CR19" s="680" t="s">
        <v>127</v>
      </c>
      <c r="CS19" s="681"/>
      <c r="CT19" s="681"/>
      <c r="CU19" s="681"/>
      <c r="CV19" s="681"/>
      <c r="CW19" s="681"/>
      <c r="CX19" s="681"/>
      <c r="CY19" s="682"/>
      <c r="CZ19" s="713" t="s">
        <v>127</v>
      </c>
      <c r="DA19" s="713"/>
      <c r="DB19" s="713"/>
      <c r="DC19" s="713"/>
      <c r="DD19" s="686" t="s">
        <v>239</v>
      </c>
      <c r="DE19" s="681"/>
      <c r="DF19" s="681"/>
      <c r="DG19" s="681"/>
      <c r="DH19" s="681"/>
      <c r="DI19" s="681"/>
      <c r="DJ19" s="681"/>
      <c r="DK19" s="681"/>
      <c r="DL19" s="681"/>
      <c r="DM19" s="681"/>
      <c r="DN19" s="681"/>
      <c r="DO19" s="681"/>
      <c r="DP19" s="682"/>
      <c r="DQ19" s="686" t="s">
        <v>127</v>
      </c>
      <c r="DR19" s="681"/>
      <c r="DS19" s="681"/>
      <c r="DT19" s="681"/>
      <c r="DU19" s="681"/>
      <c r="DV19" s="681"/>
      <c r="DW19" s="681"/>
      <c r="DX19" s="681"/>
      <c r="DY19" s="681"/>
      <c r="DZ19" s="681"/>
      <c r="EA19" s="681"/>
      <c r="EB19" s="681"/>
      <c r="EC19" s="726"/>
    </row>
    <row r="20" spans="2:133" ht="11.25" customHeight="1" x14ac:dyDescent="0.15">
      <c r="B20" s="677" t="s">
        <v>274</v>
      </c>
      <c r="C20" s="678"/>
      <c r="D20" s="678"/>
      <c r="E20" s="678"/>
      <c r="F20" s="678"/>
      <c r="G20" s="678"/>
      <c r="H20" s="678"/>
      <c r="I20" s="678"/>
      <c r="J20" s="678"/>
      <c r="K20" s="678"/>
      <c r="L20" s="678"/>
      <c r="M20" s="678"/>
      <c r="N20" s="678"/>
      <c r="O20" s="678"/>
      <c r="P20" s="678"/>
      <c r="Q20" s="679"/>
      <c r="R20" s="680">
        <v>4569</v>
      </c>
      <c r="S20" s="681"/>
      <c r="T20" s="681"/>
      <c r="U20" s="681"/>
      <c r="V20" s="681"/>
      <c r="W20" s="681"/>
      <c r="X20" s="681"/>
      <c r="Y20" s="682"/>
      <c r="Z20" s="713">
        <v>0</v>
      </c>
      <c r="AA20" s="713"/>
      <c r="AB20" s="713"/>
      <c r="AC20" s="713"/>
      <c r="AD20" s="714">
        <v>4569</v>
      </c>
      <c r="AE20" s="714"/>
      <c r="AF20" s="714"/>
      <c r="AG20" s="714"/>
      <c r="AH20" s="714"/>
      <c r="AI20" s="714"/>
      <c r="AJ20" s="714"/>
      <c r="AK20" s="714"/>
      <c r="AL20" s="683">
        <v>0</v>
      </c>
      <c r="AM20" s="684"/>
      <c r="AN20" s="684"/>
      <c r="AO20" s="715"/>
      <c r="AP20" s="677" t="s">
        <v>275</v>
      </c>
      <c r="AQ20" s="678"/>
      <c r="AR20" s="678"/>
      <c r="AS20" s="678"/>
      <c r="AT20" s="678"/>
      <c r="AU20" s="678"/>
      <c r="AV20" s="678"/>
      <c r="AW20" s="678"/>
      <c r="AX20" s="678"/>
      <c r="AY20" s="678"/>
      <c r="AZ20" s="678"/>
      <c r="BA20" s="678"/>
      <c r="BB20" s="678"/>
      <c r="BC20" s="678"/>
      <c r="BD20" s="678"/>
      <c r="BE20" s="678"/>
      <c r="BF20" s="679"/>
      <c r="BG20" s="680">
        <v>369169</v>
      </c>
      <c r="BH20" s="681"/>
      <c r="BI20" s="681"/>
      <c r="BJ20" s="681"/>
      <c r="BK20" s="681"/>
      <c r="BL20" s="681"/>
      <c r="BM20" s="681"/>
      <c r="BN20" s="682"/>
      <c r="BO20" s="713">
        <v>7.2</v>
      </c>
      <c r="BP20" s="713"/>
      <c r="BQ20" s="713"/>
      <c r="BR20" s="713"/>
      <c r="BS20" s="686" t="s">
        <v>127</v>
      </c>
      <c r="BT20" s="681"/>
      <c r="BU20" s="681"/>
      <c r="BV20" s="681"/>
      <c r="BW20" s="681"/>
      <c r="BX20" s="681"/>
      <c r="BY20" s="681"/>
      <c r="BZ20" s="681"/>
      <c r="CA20" s="681"/>
      <c r="CB20" s="726"/>
      <c r="CD20" s="727" t="s">
        <v>276</v>
      </c>
      <c r="CE20" s="724"/>
      <c r="CF20" s="724"/>
      <c r="CG20" s="724"/>
      <c r="CH20" s="724"/>
      <c r="CI20" s="724"/>
      <c r="CJ20" s="724"/>
      <c r="CK20" s="724"/>
      <c r="CL20" s="724"/>
      <c r="CM20" s="724"/>
      <c r="CN20" s="724"/>
      <c r="CO20" s="724"/>
      <c r="CP20" s="724"/>
      <c r="CQ20" s="725"/>
      <c r="CR20" s="680">
        <v>30923633</v>
      </c>
      <c r="CS20" s="681"/>
      <c r="CT20" s="681"/>
      <c r="CU20" s="681"/>
      <c r="CV20" s="681"/>
      <c r="CW20" s="681"/>
      <c r="CX20" s="681"/>
      <c r="CY20" s="682"/>
      <c r="CZ20" s="713">
        <v>100</v>
      </c>
      <c r="DA20" s="713"/>
      <c r="DB20" s="713"/>
      <c r="DC20" s="713"/>
      <c r="DD20" s="686">
        <v>2624950</v>
      </c>
      <c r="DE20" s="681"/>
      <c r="DF20" s="681"/>
      <c r="DG20" s="681"/>
      <c r="DH20" s="681"/>
      <c r="DI20" s="681"/>
      <c r="DJ20" s="681"/>
      <c r="DK20" s="681"/>
      <c r="DL20" s="681"/>
      <c r="DM20" s="681"/>
      <c r="DN20" s="681"/>
      <c r="DO20" s="681"/>
      <c r="DP20" s="682"/>
      <c r="DQ20" s="686">
        <v>12102549</v>
      </c>
      <c r="DR20" s="681"/>
      <c r="DS20" s="681"/>
      <c r="DT20" s="681"/>
      <c r="DU20" s="681"/>
      <c r="DV20" s="681"/>
      <c r="DW20" s="681"/>
      <c r="DX20" s="681"/>
      <c r="DY20" s="681"/>
      <c r="DZ20" s="681"/>
      <c r="EA20" s="681"/>
      <c r="EB20" s="681"/>
      <c r="EC20" s="726"/>
    </row>
    <row r="21" spans="2:133" ht="11.25" customHeight="1" x14ac:dyDescent="0.15">
      <c r="B21" s="677" t="s">
        <v>277</v>
      </c>
      <c r="C21" s="678"/>
      <c r="D21" s="678"/>
      <c r="E21" s="678"/>
      <c r="F21" s="678"/>
      <c r="G21" s="678"/>
      <c r="H21" s="678"/>
      <c r="I21" s="678"/>
      <c r="J21" s="678"/>
      <c r="K21" s="678"/>
      <c r="L21" s="678"/>
      <c r="M21" s="678"/>
      <c r="N21" s="678"/>
      <c r="O21" s="678"/>
      <c r="P21" s="678"/>
      <c r="Q21" s="679"/>
      <c r="R21" s="680">
        <v>3159</v>
      </c>
      <c r="S21" s="681"/>
      <c r="T21" s="681"/>
      <c r="U21" s="681"/>
      <c r="V21" s="681"/>
      <c r="W21" s="681"/>
      <c r="X21" s="681"/>
      <c r="Y21" s="682"/>
      <c r="Z21" s="713">
        <v>0</v>
      </c>
      <c r="AA21" s="713"/>
      <c r="AB21" s="713"/>
      <c r="AC21" s="713"/>
      <c r="AD21" s="714">
        <v>3159</v>
      </c>
      <c r="AE21" s="714"/>
      <c r="AF21" s="714"/>
      <c r="AG21" s="714"/>
      <c r="AH21" s="714"/>
      <c r="AI21" s="714"/>
      <c r="AJ21" s="714"/>
      <c r="AK21" s="714"/>
      <c r="AL21" s="683">
        <v>0</v>
      </c>
      <c r="AM21" s="684"/>
      <c r="AN21" s="684"/>
      <c r="AO21" s="715"/>
      <c r="AP21" s="775" t="s">
        <v>278</v>
      </c>
      <c r="AQ21" s="782"/>
      <c r="AR21" s="782"/>
      <c r="AS21" s="782"/>
      <c r="AT21" s="782"/>
      <c r="AU21" s="782"/>
      <c r="AV21" s="782"/>
      <c r="AW21" s="782"/>
      <c r="AX21" s="782"/>
      <c r="AY21" s="782"/>
      <c r="AZ21" s="782"/>
      <c r="BA21" s="782"/>
      <c r="BB21" s="782"/>
      <c r="BC21" s="782"/>
      <c r="BD21" s="782"/>
      <c r="BE21" s="782"/>
      <c r="BF21" s="777"/>
      <c r="BG21" s="680">
        <v>5283</v>
      </c>
      <c r="BH21" s="681"/>
      <c r="BI21" s="681"/>
      <c r="BJ21" s="681"/>
      <c r="BK21" s="681"/>
      <c r="BL21" s="681"/>
      <c r="BM21" s="681"/>
      <c r="BN21" s="682"/>
      <c r="BO21" s="713">
        <v>0.1</v>
      </c>
      <c r="BP21" s="713"/>
      <c r="BQ21" s="713"/>
      <c r="BR21" s="713"/>
      <c r="BS21" s="686" t="s">
        <v>239</v>
      </c>
      <c r="BT21" s="681"/>
      <c r="BU21" s="681"/>
      <c r="BV21" s="681"/>
      <c r="BW21" s="681"/>
      <c r="BX21" s="681"/>
      <c r="BY21" s="681"/>
      <c r="BZ21" s="681"/>
      <c r="CA21" s="681"/>
      <c r="CB21" s="726"/>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279</v>
      </c>
      <c r="C22" s="678"/>
      <c r="D22" s="678"/>
      <c r="E22" s="678"/>
      <c r="F22" s="678"/>
      <c r="G22" s="678"/>
      <c r="H22" s="678"/>
      <c r="I22" s="678"/>
      <c r="J22" s="678"/>
      <c r="K22" s="678"/>
      <c r="L22" s="678"/>
      <c r="M22" s="678"/>
      <c r="N22" s="678"/>
      <c r="O22" s="678"/>
      <c r="P22" s="678"/>
      <c r="Q22" s="679"/>
      <c r="R22" s="680">
        <v>4442249</v>
      </c>
      <c r="S22" s="681"/>
      <c r="T22" s="681"/>
      <c r="U22" s="681"/>
      <c r="V22" s="681"/>
      <c r="W22" s="681"/>
      <c r="X22" s="681"/>
      <c r="Y22" s="682"/>
      <c r="Z22" s="713">
        <v>13.9</v>
      </c>
      <c r="AA22" s="713"/>
      <c r="AB22" s="713"/>
      <c r="AC22" s="713"/>
      <c r="AD22" s="714">
        <v>3965490</v>
      </c>
      <c r="AE22" s="714"/>
      <c r="AF22" s="714"/>
      <c r="AG22" s="714"/>
      <c r="AH22" s="714"/>
      <c r="AI22" s="714"/>
      <c r="AJ22" s="714"/>
      <c r="AK22" s="714"/>
      <c r="AL22" s="683">
        <v>40</v>
      </c>
      <c r="AM22" s="684"/>
      <c r="AN22" s="684"/>
      <c r="AO22" s="715"/>
      <c r="AP22" s="775" t="s">
        <v>280</v>
      </c>
      <c r="AQ22" s="782"/>
      <c r="AR22" s="782"/>
      <c r="AS22" s="782"/>
      <c r="AT22" s="782"/>
      <c r="AU22" s="782"/>
      <c r="AV22" s="782"/>
      <c r="AW22" s="782"/>
      <c r="AX22" s="782"/>
      <c r="AY22" s="782"/>
      <c r="AZ22" s="782"/>
      <c r="BA22" s="782"/>
      <c r="BB22" s="782"/>
      <c r="BC22" s="782"/>
      <c r="BD22" s="782"/>
      <c r="BE22" s="782"/>
      <c r="BF22" s="777"/>
      <c r="BG22" s="680" t="s">
        <v>127</v>
      </c>
      <c r="BH22" s="681"/>
      <c r="BI22" s="681"/>
      <c r="BJ22" s="681"/>
      <c r="BK22" s="681"/>
      <c r="BL22" s="681"/>
      <c r="BM22" s="681"/>
      <c r="BN22" s="682"/>
      <c r="BO22" s="713" t="s">
        <v>239</v>
      </c>
      <c r="BP22" s="713"/>
      <c r="BQ22" s="713"/>
      <c r="BR22" s="713"/>
      <c r="BS22" s="686" t="s">
        <v>175</v>
      </c>
      <c r="BT22" s="681"/>
      <c r="BU22" s="681"/>
      <c r="BV22" s="681"/>
      <c r="BW22" s="681"/>
      <c r="BX22" s="681"/>
      <c r="BY22" s="681"/>
      <c r="BZ22" s="681"/>
      <c r="CA22" s="681"/>
      <c r="CB22" s="726"/>
      <c r="CD22" s="784" t="s">
        <v>281</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282</v>
      </c>
      <c r="C23" s="678"/>
      <c r="D23" s="678"/>
      <c r="E23" s="678"/>
      <c r="F23" s="678"/>
      <c r="G23" s="678"/>
      <c r="H23" s="678"/>
      <c r="I23" s="678"/>
      <c r="J23" s="678"/>
      <c r="K23" s="678"/>
      <c r="L23" s="678"/>
      <c r="M23" s="678"/>
      <c r="N23" s="678"/>
      <c r="O23" s="678"/>
      <c r="P23" s="678"/>
      <c r="Q23" s="679"/>
      <c r="R23" s="680">
        <v>3965490</v>
      </c>
      <c r="S23" s="681"/>
      <c r="T23" s="681"/>
      <c r="U23" s="681"/>
      <c r="V23" s="681"/>
      <c r="W23" s="681"/>
      <c r="X23" s="681"/>
      <c r="Y23" s="682"/>
      <c r="Z23" s="713">
        <v>12.4</v>
      </c>
      <c r="AA23" s="713"/>
      <c r="AB23" s="713"/>
      <c r="AC23" s="713"/>
      <c r="AD23" s="714">
        <v>3965490</v>
      </c>
      <c r="AE23" s="714"/>
      <c r="AF23" s="714"/>
      <c r="AG23" s="714"/>
      <c r="AH23" s="714"/>
      <c r="AI23" s="714"/>
      <c r="AJ23" s="714"/>
      <c r="AK23" s="714"/>
      <c r="AL23" s="683">
        <v>40</v>
      </c>
      <c r="AM23" s="684"/>
      <c r="AN23" s="684"/>
      <c r="AO23" s="715"/>
      <c r="AP23" s="775" t="s">
        <v>283</v>
      </c>
      <c r="AQ23" s="782"/>
      <c r="AR23" s="782"/>
      <c r="AS23" s="782"/>
      <c r="AT23" s="782"/>
      <c r="AU23" s="782"/>
      <c r="AV23" s="782"/>
      <c r="AW23" s="782"/>
      <c r="AX23" s="782"/>
      <c r="AY23" s="782"/>
      <c r="AZ23" s="782"/>
      <c r="BA23" s="782"/>
      <c r="BB23" s="782"/>
      <c r="BC23" s="782"/>
      <c r="BD23" s="782"/>
      <c r="BE23" s="782"/>
      <c r="BF23" s="777"/>
      <c r="BG23" s="680">
        <v>363886</v>
      </c>
      <c r="BH23" s="681"/>
      <c r="BI23" s="681"/>
      <c r="BJ23" s="681"/>
      <c r="BK23" s="681"/>
      <c r="BL23" s="681"/>
      <c r="BM23" s="681"/>
      <c r="BN23" s="682"/>
      <c r="BO23" s="713">
        <v>7.1</v>
      </c>
      <c r="BP23" s="713"/>
      <c r="BQ23" s="713"/>
      <c r="BR23" s="713"/>
      <c r="BS23" s="686" t="s">
        <v>175</v>
      </c>
      <c r="BT23" s="681"/>
      <c r="BU23" s="681"/>
      <c r="BV23" s="681"/>
      <c r="BW23" s="681"/>
      <c r="BX23" s="681"/>
      <c r="BY23" s="681"/>
      <c r="BZ23" s="681"/>
      <c r="CA23" s="681"/>
      <c r="CB23" s="726"/>
      <c r="CD23" s="784" t="s">
        <v>222</v>
      </c>
      <c r="CE23" s="785"/>
      <c r="CF23" s="785"/>
      <c r="CG23" s="785"/>
      <c r="CH23" s="785"/>
      <c r="CI23" s="785"/>
      <c r="CJ23" s="785"/>
      <c r="CK23" s="785"/>
      <c r="CL23" s="785"/>
      <c r="CM23" s="785"/>
      <c r="CN23" s="785"/>
      <c r="CO23" s="785"/>
      <c r="CP23" s="785"/>
      <c r="CQ23" s="786"/>
      <c r="CR23" s="784" t="s">
        <v>284</v>
      </c>
      <c r="CS23" s="785"/>
      <c r="CT23" s="785"/>
      <c r="CU23" s="785"/>
      <c r="CV23" s="785"/>
      <c r="CW23" s="785"/>
      <c r="CX23" s="785"/>
      <c r="CY23" s="786"/>
      <c r="CZ23" s="784" t="s">
        <v>285</v>
      </c>
      <c r="DA23" s="785"/>
      <c r="DB23" s="785"/>
      <c r="DC23" s="786"/>
      <c r="DD23" s="784" t="s">
        <v>286</v>
      </c>
      <c r="DE23" s="785"/>
      <c r="DF23" s="785"/>
      <c r="DG23" s="785"/>
      <c r="DH23" s="785"/>
      <c r="DI23" s="785"/>
      <c r="DJ23" s="785"/>
      <c r="DK23" s="786"/>
      <c r="DL23" s="793" t="s">
        <v>287</v>
      </c>
      <c r="DM23" s="794"/>
      <c r="DN23" s="794"/>
      <c r="DO23" s="794"/>
      <c r="DP23" s="794"/>
      <c r="DQ23" s="794"/>
      <c r="DR23" s="794"/>
      <c r="DS23" s="794"/>
      <c r="DT23" s="794"/>
      <c r="DU23" s="794"/>
      <c r="DV23" s="795"/>
      <c r="DW23" s="784" t="s">
        <v>288</v>
      </c>
      <c r="DX23" s="785"/>
      <c r="DY23" s="785"/>
      <c r="DZ23" s="785"/>
      <c r="EA23" s="785"/>
      <c r="EB23" s="785"/>
      <c r="EC23" s="786"/>
    </row>
    <row r="24" spans="2:133" ht="11.25" customHeight="1" x14ac:dyDescent="0.15">
      <c r="B24" s="677" t="s">
        <v>289</v>
      </c>
      <c r="C24" s="678"/>
      <c r="D24" s="678"/>
      <c r="E24" s="678"/>
      <c r="F24" s="678"/>
      <c r="G24" s="678"/>
      <c r="H24" s="678"/>
      <c r="I24" s="678"/>
      <c r="J24" s="678"/>
      <c r="K24" s="678"/>
      <c r="L24" s="678"/>
      <c r="M24" s="678"/>
      <c r="N24" s="678"/>
      <c r="O24" s="678"/>
      <c r="P24" s="678"/>
      <c r="Q24" s="679"/>
      <c r="R24" s="680">
        <v>476759</v>
      </c>
      <c r="S24" s="681"/>
      <c r="T24" s="681"/>
      <c r="U24" s="681"/>
      <c r="V24" s="681"/>
      <c r="W24" s="681"/>
      <c r="X24" s="681"/>
      <c r="Y24" s="682"/>
      <c r="Z24" s="713">
        <v>1.5</v>
      </c>
      <c r="AA24" s="713"/>
      <c r="AB24" s="713"/>
      <c r="AC24" s="713"/>
      <c r="AD24" s="714" t="s">
        <v>175</v>
      </c>
      <c r="AE24" s="714"/>
      <c r="AF24" s="714"/>
      <c r="AG24" s="714"/>
      <c r="AH24" s="714"/>
      <c r="AI24" s="714"/>
      <c r="AJ24" s="714"/>
      <c r="AK24" s="714"/>
      <c r="AL24" s="683" t="s">
        <v>175</v>
      </c>
      <c r="AM24" s="684"/>
      <c r="AN24" s="684"/>
      <c r="AO24" s="715"/>
      <c r="AP24" s="775" t="s">
        <v>290</v>
      </c>
      <c r="AQ24" s="782"/>
      <c r="AR24" s="782"/>
      <c r="AS24" s="782"/>
      <c r="AT24" s="782"/>
      <c r="AU24" s="782"/>
      <c r="AV24" s="782"/>
      <c r="AW24" s="782"/>
      <c r="AX24" s="782"/>
      <c r="AY24" s="782"/>
      <c r="AZ24" s="782"/>
      <c r="BA24" s="782"/>
      <c r="BB24" s="782"/>
      <c r="BC24" s="782"/>
      <c r="BD24" s="782"/>
      <c r="BE24" s="782"/>
      <c r="BF24" s="777"/>
      <c r="BG24" s="680" t="s">
        <v>127</v>
      </c>
      <c r="BH24" s="681"/>
      <c r="BI24" s="681"/>
      <c r="BJ24" s="681"/>
      <c r="BK24" s="681"/>
      <c r="BL24" s="681"/>
      <c r="BM24" s="681"/>
      <c r="BN24" s="682"/>
      <c r="BO24" s="713" t="s">
        <v>239</v>
      </c>
      <c r="BP24" s="713"/>
      <c r="BQ24" s="713"/>
      <c r="BR24" s="713"/>
      <c r="BS24" s="686" t="s">
        <v>175</v>
      </c>
      <c r="BT24" s="681"/>
      <c r="BU24" s="681"/>
      <c r="BV24" s="681"/>
      <c r="BW24" s="681"/>
      <c r="BX24" s="681"/>
      <c r="BY24" s="681"/>
      <c r="BZ24" s="681"/>
      <c r="CA24" s="681"/>
      <c r="CB24" s="726"/>
      <c r="CD24" s="738" t="s">
        <v>291</v>
      </c>
      <c r="CE24" s="739"/>
      <c r="CF24" s="739"/>
      <c r="CG24" s="739"/>
      <c r="CH24" s="739"/>
      <c r="CI24" s="739"/>
      <c r="CJ24" s="739"/>
      <c r="CK24" s="739"/>
      <c r="CL24" s="739"/>
      <c r="CM24" s="739"/>
      <c r="CN24" s="739"/>
      <c r="CO24" s="739"/>
      <c r="CP24" s="739"/>
      <c r="CQ24" s="740"/>
      <c r="CR24" s="735">
        <v>7633216</v>
      </c>
      <c r="CS24" s="736"/>
      <c r="CT24" s="736"/>
      <c r="CU24" s="736"/>
      <c r="CV24" s="736"/>
      <c r="CW24" s="736"/>
      <c r="CX24" s="736"/>
      <c r="CY24" s="779"/>
      <c r="CZ24" s="780">
        <v>24.7</v>
      </c>
      <c r="DA24" s="751"/>
      <c r="DB24" s="751"/>
      <c r="DC24" s="783"/>
      <c r="DD24" s="778">
        <v>4688888</v>
      </c>
      <c r="DE24" s="736"/>
      <c r="DF24" s="736"/>
      <c r="DG24" s="736"/>
      <c r="DH24" s="736"/>
      <c r="DI24" s="736"/>
      <c r="DJ24" s="736"/>
      <c r="DK24" s="779"/>
      <c r="DL24" s="778">
        <v>4626010</v>
      </c>
      <c r="DM24" s="736"/>
      <c r="DN24" s="736"/>
      <c r="DO24" s="736"/>
      <c r="DP24" s="736"/>
      <c r="DQ24" s="736"/>
      <c r="DR24" s="736"/>
      <c r="DS24" s="736"/>
      <c r="DT24" s="736"/>
      <c r="DU24" s="736"/>
      <c r="DV24" s="779"/>
      <c r="DW24" s="780">
        <v>44.4</v>
      </c>
      <c r="DX24" s="751"/>
      <c r="DY24" s="751"/>
      <c r="DZ24" s="751"/>
      <c r="EA24" s="751"/>
      <c r="EB24" s="751"/>
      <c r="EC24" s="781"/>
    </row>
    <row r="25" spans="2:133" ht="11.25" customHeight="1" x14ac:dyDescent="0.15">
      <c r="B25" s="677" t="s">
        <v>292</v>
      </c>
      <c r="C25" s="678"/>
      <c r="D25" s="678"/>
      <c r="E25" s="678"/>
      <c r="F25" s="678"/>
      <c r="G25" s="678"/>
      <c r="H25" s="678"/>
      <c r="I25" s="678"/>
      <c r="J25" s="678"/>
      <c r="K25" s="678"/>
      <c r="L25" s="678"/>
      <c r="M25" s="678"/>
      <c r="N25" s="678"/>
      <c r="O25" s="678"/>
      <c r="P25" s="678"/>
      <c r="Q25" s="679"/>
      <c r="R25" s="680" t="s">
        <v>175</v>
      </c>
      <c r="S25" s="681"/>
      <c r="T25" s="681"/>
      <c r="U25" s="681"/>
      <c r="V25" s="681"/>
      <c r="W25" s="681"/>
      <c r="X25" s="681"/>
      <c r="Y25" s="682"/>
      <c r="Z25" s="713" t="s">
        <v>175</v>
      </c>
      <c r="AA25" s="713"/>
      <c r="AB25" s="713"/>
      <c r="AC25" s="713"/>
      <c r="AD25" s="714" t="s">
        <v>175</v>
      </c>
      <c r="AE25" s="714"/>
      <c r="AF25" s="714"/>
      <c r="AG25" s="714"/>
      <c r="AH25" s="714"/>
      <c r="AI25" s="714"/>
      <c r="AJ25" s="714"/>
      <c r="AK25" s="714"/>
      <c r="AL25" s="683" t="s">
        <v>175</v>
      </c>
      <c r="AM25" s="684"/>
      <c r="AN25" s="684"/>
      <c r="AO25" s="715"/>
      <c r="AP25" s="775" t="s">
        <v>293</v>
      </c>
      <c r="AQ25" s="782"/>
      <c r="AR25" s="782"/>
      <c r="AS25" s="782"/>
      <c r="AT25" s="782"/>
      <c r="AU25" s="782"/>
      <c r="AV25" s="782"/>
      <c r="AW25" s="782"/>
      <c r="AX25" s="782"/>
      <c r="AY25" s="782"/>
      <c r="AZ25" s="782"/>
      <c r="BA25" s="782"/>
      <c r="BB25" s="782"/>
      <c r="BC25" s="782"/>
      <c r="BD25" s="782"/>
      <c r="BE25" s="782"/>
      <c r="BF25" s="777"/>
      <c r="BG25" s="680" t="s">
        <v>175</v>
      </c>
      <c r="BH25" s="681"/>
      <c r="BI25" s="681"/>
      <c r="BJ25" s="681"/>
      <c r="BK25" s="681"/>
      <c r="BL25" s="681"/>
      <c r="BM25" s="681"/>
      <c r="BN25" s="682"/>
      <c r="BO25" s="713" t="s">
        <v>239</v>
      </c>
      <c r="BP25" s="713"/>
      <c r="BQ25" s="713"/>
      <c r="BR25" s="713"/>
      <c r="BS25" s="686" t="s">
        <v>127</v>
      </c>
      <c r="BT25" s="681"/>
      <c r="BU25" s="681"/>
      <c r="BV25" s="681"/>
      <c r="BW25" s="681"/>
      <c r="BX25" s="681"/>
      <c r="BY25" s="681"/>
      <c r="BZ25" s="681"/>
      <c r="CA25" s="681"/>
      <c r="CB25" s="726"/>
      <c r="CD25" s="727" t="s">
        <v>294</v>
      </c>
      <c r="CE25" s="724"/>
      <c r="CF25" s="724"/>
      <c r="CG25" s="724"/>
      <c r="CH25" s="724"/>
      <c r="CI25" s="724"/>
      <c r="CJ25" s="724"/>
      <c r="CK25" s="724"/>
      <c r="CL25" s="724"/>
      <c r="CM25" s="724"/>
      <c r="CN25" s="724"/>
      <c r="CO25" s="724"/>
      <c r="CP25" s="724"/>
      <c r="CQ25" s="725"/>
      <c r="CR25" s="680">
        <v>2653266</v>
      </c>
      <c r="CS25" s="699"/>
      <c r="CT25" s="699"/>
      <c r="CU25" s="699"/>
      <c r="CV25" s="699"/>
      <c r="CW25" s="699"/>
      <c r="CX25" s="699"/>
      <c r="CY25" s="700"/>
      <c r="CZ25" s="683">
        <v>8.6</v>
      </c>
      <c r="DA25" s="701"/>
      <c r="DB25" s="701"/>
      <c r="DC25" s="702"/>
      <c r="DD25" s="686">
        <v>2503466</v>
      </c>
      <c r="DE25" s="699"/>
      <c r="DF25" s="699"/>
      <c r="DG25" s="699"/>
      <c r="DH25" s="699"/>
      <c r="DI25" s="699"/>
      <c r="DJ25" s="699"/>
      <c r="DK25" s="700"/>
      <c r="DL25" s="686">
        <v>2461701</v>
      </c>
      <c r="DM25" s="699"/>
      <c r="DN25" s="699"/>
      <c r="DO25" s="699"/>
      <c r="DP25" s="699"/>
      <c r="DQ25" s="699"/>
      <c r="DR25" s="699"/>
      <c r="DS25" s="699"/>
      <c r="DT25" s="699"/>
      <c r="DU25" s="699"/>
      <c r="DV25" s="700"/>
      <c r="DW25" s="683">
        <v>23.6</v>
      </c>
      <c r="DX25" s="701"/>
      <c r="DY25" s="701"/>
      <c r="DZ25" s="701"/>
      <c r="EA25" s="701"/>
      <c r="EB25" s="701"/>
      <c r="EC25" s="719"/>
    </row>
    <row r="26" spans="2:133" ht="11.25" customHeight="1" x14ac:dyDescent="0.15">
      <c r="B26" s="677" t="s">
        <v>295</v>
      </c>
      <c r="C26" s="678"/>
      <c r="D26" s="678"/>
      <c r="E26" s="678"/>
      <c r="F26" s="678"/>
      <c r="G26" s="678"/>
      <c r="H26" s="678"/>
      <c r="I26" s="678"/>
      <c r="J26" s="678"/>
      <c r="K26" s="678"/>
      <c r="L26" s="678"/>
      <c r="M26" s="678"/>
      <c r="N26" s="678"/>
      <c r="O26" s="678"/>
      <c r="P26" s="678"/>
      <c r="Q26" s="679"/>
      <c r="R26" s="680">
        <v>10748613</v>
      </c>
      <c r="S26" s="681"/>
      <c r="T26" s="681"/>
      <c r="U26" s="681"/>
      <c r="V26" s="681"/>
      <c r="W26" s="681"/>
      <c r="X26" s="681"/>
      <c r="Y26" s="682"/>
      <c r="Z26" s="713">
        <v>33.700000000000003</v>
      </c>
      <c r="AA26" s="713"/>
      <c r="AB26" s="713"/>
      <c r="AC26" s="713"/>
      <c r="AD26" s="714">
        <v>9907968</v>
      </c>
      <c r="AE26" s="714"/>
      <c r="AF26" s="714"/>
      <c r="AG26" s="714"/>
      <c r="AH26" s="714"/>
      <c r="AI26" s="714"/>
      <c r="AJ26" s="714"/>
      <c r="AK26" s="714"/>
      <c r="AL26" s="683">
        <v>99.9</v>
      </c>
      <c r="AM26" s="684"/>
      <c r="AN26" s="684"/>
      <c r="AO26" s="715"/>
      <c r="AP26" s="775" t="s">
        <v>296</v>
      </c>
      <c r="AQ26" s="776"/>
      <c r="AR26" s="776"/>
      <c r="AS26" s="776"/>
      <c r="AT26" s="776"/>
      <c r="AU26" s="776"/>
      <c r="AV26" s="776"/>
      <c r="AW26" s="776"/>
      <c r="AX26" s="776"/>
      <c r="AY26" s="776"/>
      <c r="AZ26" s="776"/>
      <c r="BA26" s="776"/>
      <c r="BB26" s="776"/>
      <c r="BC26" s="776"/>
      <c r="BD26" s="776"/>
      <c r="BE26" s="776"/>
      <c r="BF26" s="777"/>
      <c r="BG26" s="680" t="s">
        <v>127</v>
      </c>
      <c r="BH26" s="681"/>
      <c r="BI26" s="681"/>
      <c r="BJ26" s="681"/>
      <c r="BK26" s="681"/>
      <c r="BL26" s="681"/>
      <c r="BM26" s="681"/>
      <c r="BN26" s="682"/>
      <c r="BO26" s="713" t="s">
        <v>175</v>
      </c>
      <c r="BP26" s="713"/>
      <c r="BQ26" s="713"/>
      <c r="BR26" s="713"/>
      <c r="BS26" s="686" t="s">
        <v>239</v>
      </c>
      <c r="BT26" s="681"/>
      <c r="BU26" s="681"/>
      <c r="BV26" s="681"/>
      <c r="BW26" s="681"/>
      <c r="BX26" s="681"/>
      <c r="BY26" s="681"/>
      <c r="BZ26" s="681"/>
      <c r="CA26" s="681"/>
      <c r="CB26" s="726"/>
      <c r="CD26" s="727" t="s">
        <v>297</v>
      </c>
      <c r="CE26" s="724"/>
      <c r="CF26" s="724"/>
      <c r="CG26" s="724"/>
      <c r="CH26" s="724"/>
      <c r="CI26" s="724"/>
      <c r="CJ26" s="724"/>
      <c r="CK26" s="724"/>
      <c r="CL26" s="724"/>
      <c r="CM26" s="724"/>
      <c r="CN26" s="724"/>
      <c r="CO26" s="724"/>
      <c r="CP26" s="724"/>
      <c r="CQ26" s="725"/>
      <c r="CR26" s="680">
        <v>1847440</v>
      </c>
      <c r="CS26" s="681"/>
      <c r="CT26" s="681"/>
      <c r="CU26" s="681"/>
      <c r="CV26" s="681"/>
      <c r="CW26" s="681"/>
      <c r="CX26" s="681"/>
      <c r="CY26" s="682"/>
      <c r="CZ26" s="683">
        <v>6</v>
      </c>
      <c r="DA26" s="701"/>
      <c r="DB26" s="701"/>
      <c r="DC26" s="702"/>
      <c r="DD26" s="686">
        <v>1722492</v>
      </c>
      <c r="DE26" s="681"/>
      <c r="DF26" s="681"/>
      <c r="DG26" s="681"/>
      <c r="DH26" s="681"/>
      <c r="DI26" s="681"/>
      <c r="DJ26" s="681"/>
      <c r="DK26" s="682"/>
      <c r="DL26" s="686" t="s">
        <v>127</v>
      </c>
      <c r="DM26" s="681"/>
      <c r="DN26" s="681"/>
      <c r="DO26" s="681"/>
      <c r="DP26" s="681"/>
      <c r="DQ26" s="681"/>
      <c r="DR26" s="681"/>
      <c r="DS26" s="681"/>
      <c r="DT26" s="681"/>
      <c r="DU26" s="681"/>
      <c r="DV26" s="682"/>
      <c r="DW26" s="683" t="s">
        <v>127</v>
      </c>
      <c r="DX26" s="701"/>
      <c r="DY26" s="701"/>
      <c r="DZ26" s="701"/>
      <c r="EA26" s="701"/>
      <c r="EB26" s="701"/>
      <c r="EC26" s="719"/>
    </row>
    <row r="27" spans="2:133" ht="11.25" customHeight="1" x14ac:dyDescent="0.15">
      <c r="B27" s="677" t="s">
        <v>298</v>
      </c>
      <c r="C27" s="678"/>
      <c r="D27" s="678"/>
      <c r="E27" s="678"/>
      <c r="F27" s="678"/>
      <c r="G27" s="678"/>
      <c r="H27" s="678"/>
      <c r="I27" s="678"/>
      <c r="J27" s="678"/>
      <c r="K27" s="678"/>
      <c r="L27" s="678"/>
      <c r="M27" s="678"/>
      <c r="N27" s="678"/>
      <c r="O27" s="678"/>
      <c r="P27" s="678"/>
      <c r="Q27" s="679"/>
      <c r="R27" s="680">
        <v>7651</v>
      </c>
      <c r="S27" s="681"/>
      <c r="T27" s="681"/>
      <c r="U27" s="681"/>
      <c r="V27" s="681"/>
      <c r="W27" s="681"/>
      <c r="X27" s="681"/>
      <c r="Y27" s="682"/>
      <c r="Z27" s="713">
        <v>0</v>
      </c>
      <c r="AA27" s="713"/>
      <c r="AB27" s="713"/>
      <c r="AC27" s="713"/>
      <c r="AD27" s="714">
        <v>7651</v>
      </c>
      <c r="AE27" s="714"/>
      <c r="AF27" s="714"/>
      <c r="AG27" s="714"/>
      <c r="AH27" s="714"/>
      <c r="AI27" s="714"/>
      <c r="AJ27" s="714"/>
      <c r="AK27" s="714"/>
      <c r="AL27" s="683">
        <v>0.1</v>
      </c>
      <c r="AM27" s="684"/>
      <c r="AN27" s="684"/>
      <c r="AO27" s="715"/>
      <c r="AP27" s="677" t="s">
        <v>299</v>
      </c>
      <c r="AQ27" s="678"/>
      <c r="AR27" s="678"/>
      <c r="AS27" s="678"/>
      <c r="AT27" s="678"/>
      <c r="AU27" s="678"/>
      <c r="AV27" s="678"/>
      <c r="AW27" s="678"/>
      <c r="AX27" s="678"/>
      <c r="AY27" s="678"/>
      <c r="AZ27" s="678"/>
      <c r="BA27" s="678"/>
      <c r="BB27" s="678"/>
      <c r="BC27" s="678"/>
      <c r="BD27" s="678"/>
      <c r="BE27" s="678"/>
      <c r="BF27" s="679"/>
      <c r="BG27" s="680">
        <v>5126542</v>
      </c>
      <c r="BH27" s="681"/>
      <c r="BI27" s="681"/>
      <c r="BJ27" s="681"/>
      <c r="BK27" s="681"/>
      <c r="BL27" s="681"/>
      <c r="BM27" s="681"/>
      <c r="BN27" s="682"/>
      <c r="BO27" s="713">
        <v>100</v>
      </c>
      <c r="BP27" s="713"/>
      <c r="BQ27" s="713"/>
      <c r="BR27" s="713"/>
      <c r="BS27" s="686">
        <v>37519</v>
      </c>
      <c r="BT27" s="681"/>
      <c r="BU27" s="681"/>
      <c r="BV27" s="681"/>
      <c r="BW27" s="681"/>
      <c r="BX27" s="681"/>
      <c r="BY27" s="681"/>
      <c r="BZ27" s="681"/>
      <c r="CA27" s="681"/>
      <c r="CB27" s="726"/>
      <c r="CD27" s="727" t="s">
        <v>300</v>
      </c>
      <c r="CE27" s="724"/>
      <c r="CF27" s="724"/>
      <c r="CG27" s="724"/>
      <c r="CH27" s="724"/>
      <c r="CI27" s="724"/>
      <c r="CJ27" s="724"/>
      <c r="CK27" s="724"/>
      <c r="CL27" s="724"/>
      <c r="CM27" s="724"/>
      <c r="CN27" s="724"/>
      <c r="CO27" s="724"/>
      <c r="CP27" s="724"/>
      <c r="CQ27" s="725"/>
      <c r="CR27" s="680">
        <v>3361654</v>
      </c>
      <c r="CS27" s="699"/>
      <c r="CT27" s="699"/>
      <c r="CU27" s="699"/>
      <c r="CV27" s="699"/>
      <c r="CW27" s="699"/>
      <c r="CX27" s="699"/>
      <c r="CY27" s="700"/>
      <c r="CZ27" s="683">
        <v>10.9</v>
      </c>
      <c r="DA27" s="701"/>
      <c r="DB27" s="701"/>
      <c r="DC27" s="702"/>
      <c r="DD27" s="686">
        <v>596857</v>
      </c>
      <c r="DE27" s="699"/>
      <c r="DF27" s="699"/>
      <c r="DG27" s="699"/>
      <c r="DH27" s="699"/>
      <c r="DI27" s="699"/>
      <c r="DJ27" s="699"/>
      <c r="DK27" s="700"/>
      <c r="DL27" s="686">
        <v>575744</v>
      </c>
      <c r="DM27" s="699"/>
      <c r="DN27" s="699"/>
      <c r="DO27" s="699"/>
      <c r="DP27" s="699"/>
      <c r="DQ27" s="699"/>
      <c r="DR27" s="699"/>
      <c r="DS27" s="699"/>
      <c r="DT27" s="699"/>
      <c r="DU27" s="699"/>
      <c r="DV27" s="700"/>
      <c r="DW27" s="683">
        <v>5.5</v>
      </c>
      <c r="DX27" s="701"/>
      <c r="DY27" s="701"/>
      <c r="DZ27" s="701"/>
      <c r="EA27" s="701"/>
      <c r="EB27" s="701"/>
      <c r="EC27" s="719"/>
    </row>
    <row r="28" spans="2:133" ht="11.25" customHeight="1" x14ac:dyDescent="0.15">
      <c r="B28" s="677" t="s">
        <v>301</v>
      </c>
      <c r="C28" s="678"/>
      <c r="D28" s="678"/>
      <c r="E28" s="678"/>
      <c r="F28" s="678"/>
      <c r="G28" s="678"/>
      <c r="H28" s="678"/>
      <c r="I28" s="678"/>
      <c r="J28" s="678"/>
      <c r="K28" s="678"/>
      <c r="L28" s="678"/>
      <c r="M28" s="678"/>
      <c r="N28" s="678"/>
      <c r="O28" s="678"/>
      <c r="P28" s="678"/>
      <c r="Q28" s="679"/>
      <c r="R28" s="680">
        <v>71355</v>
      </c>
      <c r="S28" s="681"/>
      <c r="T28" s="681"/>
      <c r="U28" s="681"/>
      <c r="V28" s="681"/>
      <c r="W28" s="681"/>
      <c r="X28" s="681"/>
      <c r="Y28" s="682"/>
      <c r="Z28" s="713">
        <v>0.2</v>
      </c>
      <c r="AA28" s="713"/>
      <c r="AB28" s="713"/>
      <c r="AC28" s="713"/>
      <c r="AD28" s="714" t="s">
        <v>127</v>
      </c>
      <c r="AE28" s="714"/>
      <c r="AF28" s="714"/>
      <c r="AG28" s="714"/>
      <c r="AH28" s="714"/>
      <c r="AI28" s="714"/>
      <c r="AJ28" s="714"/>
      <c r="AK28" s="714"/>
      <c r="AL28" s="683" t="s">
        <v>127</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6"/>
      <c r="CD28" s="727" t="s">
        <v>302</v>
      </c>
      <c r="CE28" s="724"/>
      <c r="CF28" s="724"/>
      <c r="CG28" s="724"/>
      <c r="CH28" s="724"/>
      <c r="CI28" s="724"/>
      <c r="CJ28" s="724"/>
      <c r="CK28" s="724"/>
      <c r="CL28" s="724"/>
      <c r="CM28" s="724"/>
      <c r="CN28" s="724"/>
      <c r="CO28" s="724"/>
      <c r="CP28" s="724"/>
      <c r="CQ28" s="725"/>
      <c r="CR28" s="680">
        <v>1618296</v>
      </c>
      <c r="CS28" s="681"/>
      <c r="CT28" s="681"/>
      <c r="CU28" s="681"/>
      <c r="CV28" s="681"/>
      <c r="CW28" s="681"/>
      <c r="CX28" s="681"/>
      <c r="CY28" s="682"/>
      <c r="CZ28" s="683">
        <v>5.2</v>
      </c>
      <c r="DA28" s="701"/>
      <c r="DB28" s="701"/>
      <c r="DC28" s="702"/>
      <c r="DD28" s="686">
        <v>1588565</v>
      </c>
      <c r="DE28" s="681"/>
      <c r="DF28" s="681"/>
      <c r="DG28" s="681"/>
      <c r="DH28" s="681"/>
      <c r="DI28" s="681"/>
      <c r="DJ28" s="681"/>
      <c r="DK28" s="682"/>
      <c r="DL28" s="686">
        <v>1588565</v>
      </c>
      <c r="DM28" s="681"/>
      <c r="DN28" s="681"/>
      <c r="DO28" s="681"/>
      <c r="DP28" s="681"/>
      <c r="DQ28" s="681"/>
      <c r="DR28" s="681"/>
      <c r="DS28" s="681"/>
      <c r="DT28" s="681"/>
      <c r="DU28" s="681"/>
      <c r="DV28" s="682"/>
      <c r="DW28" s="683">
        <v>15.3</v>
      </c>
      <c r="DX28" s="701"/>
      <c r="DY28" s="701"/>
      <c r="DZ28" s="701"/>
      <c r="EA28" s="701"/>
      <c r="EB28" s="701"/>
      <c r="EC28" s="719"/>
    </row>
    <row r="29" spans="2:133" ht="11.25" customHeight="1" x14ac:dyDescent="0.15">
      <c r="B29" s="677" t="s">
        <v>303</v>
      </c>
      <c r="C29" s="678"/>
      <c r="D29" s="678"/>
      <c r="E29" s="678"/>
      <c r="F29" s="678"/>
      <c r="G29" s="678"/>
      <c r="H29" s="678"/>
      <c r="I29" s="678"/>
      <c r="J29" s="678"/>
      <c r="K29" s="678"/>
      <c r="L29" s="678"/>
      <c r="M29" s="678"/>
      <c r="N29" s="678"/>
      <c r="O29" s="678"/>
      <c r="P29" s="678"/>
      <c r="Q29" s="679"/>
      <c r="R29" s="680">
        <v>129160</v>
      </c>
      <c r="S29" s="681"/>
      <c r="T29" s="681"/>
      <c r="U29" s="681"/>
      <c r="V29" s="681"/>
      <c r="W29" s="681"/>
      <c r="X29" s="681"/>
      <c r="Y29" s="682"/>
      <c r="Z29" s="713">
        <v>0.4</v>
      </c>
      <c r="AA29" s="713"/>
      <c r="AB29" s="713"/>
      <c r="AC29" s="713"/>
      <c r="AD29" s="714" t="s">
        <v>175</v>
      </c>
      <c r="AE29" s="714"/>
      <c r="AF29" s="714"/>
      <c r="AG29" s="714"/>
      <c r="AH29" s="714"/>
      <c r="AI29" s="714"/>
      <c r="AJ29" s="714"/>
      <c r="AK29" s="714"/>
      <c r="AL29" s="683" t="s">
        <v>175</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68"/>
      <c r="CD29" s="769" t="s">
        <v>304</v>
      </c>
      <c r="CE29" s="770"/>
      <c r="CF29" s="727" t="s">
        <v>305</v>
      </c>
      <c r="CG29" s="724"/>
      <c r="CH29" s="724"/>
      <c r="CI29" s="724"/>
      <c r="CJ29" s="724"/>
      <c r="CK29" s="724"/>
      <c r="CL29" s="724"/>
      <c r="CM29" s="724"/>
      <c r="CN29" s="724"/>
      <c r="CO29" s="724"/>
      <c r="CP29" s="724"/>
      <c r="CQ29" s="725"/>
      <c r="CR29" s="680">
        <v>1618296</v>
      </c>
      <c r="CS29" s="699"/>
      <c r="CT29" s="699"/>
      <c r="CU29" s="699"/>
      <c r="CV29" s="699"/>
      <c r="CW29" s="699"/>
      <c r="CX29" s="699"/>
      <c r="CY29" s="700"/>
      <c r="CZ29" s="683">
        <v>5.2</v>
      </c>
      <c r="DA29" s="701"/>
      <c r="DB29" s="701"/>
      <c r="DC29" s="702"/>
      <c r="DD29" s="686">
        <v>1588565</v>
      </c>
      <c r="DE29" s="699"/>
      <c r="DF29" s="699"/>
      <c r="DG29" s="699"/>
      <c r="DH29" s="699"/>
      <c r="DI29" s="699"/>
      <c r="DJ29" s="699"/>
      <c r="DK29" s="700"/>
      <c r="DL29" s="686">
        <v>1588565</v>
      </c>
      <c r="DM29" s="699"/>
      <c r="DN29" s="699"/>
      <c r="DO29" s="699"/>
      <c r="DP29" s="699"/>
      <c r="DQ29" s="699"/>
      <c r="DR29" s="699"/>
      <c r="DS29" s="699"/>
      <c r="DT29" s="699"/>
      <c r="DU29" s="699"/>
      <c r="DV29" s="700"/>
      <c r="DW29" s="683">
        <v>15.3</v>
      </c>
      <c r="DX29" s="701"/>
      <c r="DY29" s="701"/>
      <c r="DZ29" s="701"/>
      <c r="EA29" s="701"/>
      <c r="EB29" s="701"/>
      <c r="EC29" s="719"/>
    </row>
    <row r="30" spans="2:133" ht="11.25" customHeight="1" x14ac:dyDescent="0.15">
      <c r="B30" s="677" t="s">
        <v>306</v>
      </c>
      <c r="C30" s="678"/>
      <c r="D30" s="678"/>
      <c r="E30" s="678"/>
      <c r="F30" s="678"/>
      <c r="G30" s="678"/>
      <c r="H30" s="678"/>
      <c r="I30" s="678"/>
      <c r="J30" s="678"/>
      <c r="K30" s="678"/>
      <c r="L30" s="678"/>
      <c r="M30" s="678"/>
      <c r="N30" s="678"/>
      <c r="O30" s="678"/>
      <c r="P30" s="678"/>
      <c r="Q30" s="679"/>
      <c r="R30" s="680">
        <v>23938</v>
      </c>
      <c r="S30" s="681"/>
      <c r="T30" s="681"/>
      <c r="U30" s="681"/>
      <c r="V30" s="681"/>
      <c r="W30" s="681"/>
      <c r="X30" s="681"/>
      <c r="Y30" s="682"/>
      <c r="Z30" s="713">
        <v>0.1</v>
      </c>
      <c r="AA30" s="713"/>
      <c r="AB30" s="713"/>
      <c r="AC30" s="713"/>
      <c r="AD30" s="714" t="s">
        <v>175</v>
      </c>
      <c r="AE30" s="714"/>
      <c r="AF30" s="714"/>
      <c r="AG30" s="714"/>
      <c r="AH30" s="714"/>
      <c r="AI30" s="714"/>
      <c r="AJ30" s="714"/>
      <c r="AK30" s="714"/>
      <c r="AL30" s="683" t="s">
        <v>239</v>
      </c>
      <c r="AM30" s="684"/>
      <c r="AN30" s="684"/>
      <c r="AO30" s="715"/>
      <c r="AP30" s="741" t="s">
        <v>222</v>
      </c>
      <c r="AQ30" s="742"/>
      <c r="AR30" s="742"/>
      <c r="AS30" s="742"/>
      <c r="AT30" s="742"/>
      <c r="AU30" s="742"/>
      <c r="AV30" s="742"/>
      <c r="AW30" s="742"/>
      <c r="AX30" s="742"/>
      <c r="AY30" s="742"/>
      <c r="AZ30" s="742"/>
      <c r="BA30" s="742"/>
      <c r="BB30" s="742"/>
      <c r="BC30" s="742"/>
      <c r="BD30" s="742"/>
      <c r="BE30" s="742"/>
      <c r="BF30" s="743"/>
      <c r="BG30" s="741" t="s">
        <v>307</v>
      </c>
      <c r="BH30" s="766"/>
      <c r="BI30" s="766"/>
      <c r="BJ30" s="766"/>
      <c r="BK30" s="766"/>
      <c r="BL30" s="766"/>
      <c r="BM30" s="766"/>
      <c r="BN30" s="766"/>
      <c r="BO30" s="766"/>
      <c r="BP30" s="766"/>
      <c r="BQ30" s="767"/>
      <c r="BR30" s="741" t="s">
        <v>308</v>
      </c>
      <c r="BS30" s="766"/>
      <c r="BT30" s="766"/>
      <c r="BU30" s="766"/>
      <c r="BV30" s="766"/>
      <c r="BW30" s="766"/>
      <c r="BX30" s="766"/>
      <c r="BY30" s="766"/>
      <c r="BZ30" s="766"/>
      <c r="CA30" s="766"/>
      <c r="CB30" s="767"/>
      <c r="CD30" s="771"/>
      <c r="CE30" s="772"/>
      <c r="CF30" s="727" t="s">
        <v>309</v>
      </c>
      <c r="CG30" s="724"/>
      <c r="CH30" s="724"/>
      <c r="CI30" s="724"/>
      <c r="CJ30" s="724"/>
      <c r="CK30" s="724"/>
      <c r="CL30" s="724"/>
      <c r="CM30" s="724"/>
      <c r="CN30" s="724"/>
      <c r="CO30" s="724"/>
      <c r="CP30" s="724"/>
      <c r="CQ30" s="725"/>
      <c r="CR30" s="680">
        <v>1531460</v>
      </c>
      <c r="CS30" s="681"/>
      <c r="CT30" s="681"/>
      <c r="CU30" s="681"/>
      <c r="CV30" s="681"/>
      <c r="CW30" s="681"/>
      <c r="CX30" s="681"/>
      <c r="CY30" s="682"/>
      <c r="CZ30" s="683">
        <v>5</v>
      </c>
      <c r="DA30" s="701"/>
      <c r="DB30" s="701"/>
      <c r="DC30" s="702"/>
      <c r="DD30" s="686">
        <v>1502244</v>
      </c>
      <c r="DE30" s="681"/>
      <c r="DF30" s="681"/>
      <c r="DG30" s="681"/>
      <c r="DH30" s="681"/>
      <c r="DI30" s="681"/>
      <c r="DJ30" s="681"/>
      <c r="DK30" s="682"/>
      <c r="DL30" s="686">
        <v>1502244</v>
      </c>
      <c r="DM30" s="681"/>
      <c r="DN30" s="681"/>
      <c r="DO30" s="681"/>
      <c r="DP30" s="681"/>
      <c r="DQ30" s="681"/>
      <c r="DR30" s="681"/>
      <c r="DS30" s="681"/>
      <c r="DT30" s="681"/>
      <c r="DU30" s="681"/>
      <c r="DV30" s="682"/>
      <c r="DW30" s="683">
        <v>14.4</v>
      </c>
      <c r="DX30" s="701"/>
      <c r="DY30" s="701"/>
      <c r="DZ30" s="701"/>
      <c r="EA30" s="701"/>
      <c r="EB30" s="701"/>
      <c r="EC30" s="719"/>
    </row>
    <row r="31" spans="2:133" ht="11.25" customHeight="1" x14ac:dyDescent="0.15">
      <c r="B31" s="677" t="s">
        <v>310</v>
      </c>
      <c r="C31" s="678"/>
      <c r="D31" s="678"/>
      <c r="E31" s="678"/>
      <c r="F31" s="678"/>
      <c r="G31" s="678"/>
      <c r="H31" s="678"/>
      <c r="I31" s="678"/>
      <c r="J31" s="678"/>
      <c r="K31" s="678"/>
      <c r="L31" s="678"/>
      <c r="M31" s="678"/>
      <c r="N31" s="678"/>
      <c r="O31" s="678"/>
      <c r="P31" s="678"/>
      <c r="Q31" s="679"/>
      <c r="R31" s="680">
        <v>7690811</v>
      </c>
      <c r="S31" s="681"/>
      <c r="T31" s="681"/>
      <c r="U31" s="681"/>
      <c r="V31" s="681"/>
      <c r="W31" s="681"/>
      <c r="X31" s="681"/>
      <c r="Y31" s="682"/>
      <c r="Z31" s="713">
        <v>24.1</v>
      </c>
      <c r="AA31" s="713"/>
      <c r="AB31" s="713"/>
      <c r="AC31" s="713"/>
      <c r="AD31" s="714" t="s">
        <v>175</v>
      </c>
      <c r="AE31" s="714"/>
      <c r="AF31" s="714"/>
      <c r="AG31" s="714"/>
      <c r="AH31" s="714"/>
      <c r="AI31" s="714"/>
      <c r="AJ31" s="714"/>
      <c r="AK31" s="714"/>
      <c r="AL31" s="683" t="s">
        <v>175</v>
      </c>
      <c r="AM31" s="684"/>
      <c r="AN31" s="684"/>
      <c r="AO31" s="715"/>
      <c r="AP31" s="754" t="s">
        <v>311</v>
      </c>
      <c r="AQ31" s="755"/>
      <c r="AR31" s="755"/>
      <c r="AS31" s="755"/>
      <c r="AT31" s="760" t="s">
        <v>312</v>
      </c>
      <c r="AU31" s="231"/>
      <c r="AV31" s="231"/>
      <c r="AW31" s="231"/>
      <c r="AX31" s="746" t="s">
        <v>187</v>
      </c>
      <c r="AY31" s="747"/>
      <c r="AZ31" s="747"/>
      <c r="BA31" s="747"/>
      <c r="BB31" s="747"/>
      <c r="BC31" s="747"/>
      <c r="BD31" s="747"/>
      <c r="BE31" s="747"/>
      <c r="BF31" s="748"/>
      <c r="BG31" s="749">
        <v>98.7</v>
      </c>
      <c r="BH31" s="750"/>
      <c r="BI31" s="750"/>
      <c r="BJ31" s="750"/>
      <c r="BK31" s="750"/>
      <c r="BL31" s="750"/>
      <c r="BM31" s="751">
        <v>95.2</v>
      </c>
      <c r="BN31" s="750"/>
      <c r="BO31" s="750"/>
      <c r="BP31" s="750"/>
      <c r="BQ31" s="752"/>
      <c r="BR31" s="749">
        <v>98.9</v>
      </c>
      <c r="BS31" s="750"/>
      <c r="BT31" s="750"/>
      <c r="BU31" s="750"/>
      <c r="BV31" s="750"/>
      <c r="BW31" s="750"/>
      <c r="BX31" s="751">
        <v>95.4</v>
      </c>
      <c r="BY31" s="750"/>
      <c r="BZ31" s="750"/>
      <c r="CA31" s="750"/>
      <c r="CB31" s="752"/>
      <c r="CD31" s="771"/>
      <c r="CE31" s="772"/>
      <c r="CF31" s="727" t="s">
        <v>313</v>
      </c>
      <c r="CG31" s="724"/>
      <c r="CH31" s="724"/>
      <c r="CI31" s="724"/>
      <c r="CJ31" s="724"/>
      <c r="CK31" s="724"/>
      <c r="CL31" s="724"/>
      <c r="CM31" s="724"/>
      <c r="CN31" s="724"/>
      <c r="CO31" s="724"/>
      <c r="CP31" s="724"/>
      <c r="CQ31" s="725"/>
      <c r="CR31" s="680">
        <v>86836</v>
      </c>
      <c r="CS31" s="699"/>
      <c r="CT31" s="699"/>
      <c r="CU31" s="699"/>
      <c r="CV31" s="699"/>
      <c r="CW31" s="699"/>
      <c r="CX31" s="699"/>
      <c r="CY31" s="700"/>
      <c r="CZ31" s="683">
        <v>0.3</v>
      </c>
      <c r="DA31" s="701"/>
      <c r="DB31" s="701"/>
      <c r="DC31" s="702"/>
      <c r="DD31" s="686">
        <v>86321</v>
      </c>
      <c r="DE31" s="699"/>
      <c r="DF31" s="699"/>
      <c r="DG31" s="699"/>
      <c r="DH31" s="699"/>
      <c r="DI31" s="699"/>
      <c r="DJ31" s="699"/>
      <c r="DK31" s="700"/>
      <c r="DL31" s="686">
        <v>86321</v>
      </c>
      <c r="DM31" s="699"/>
      <c r="DN31" s="699"/>
      <c r="DO31" s="699"/>
      <c r="DP31" s="699"/>
      <c r="DQ31" s="699"/>
      <c r="DR31" s="699"/>
      <c r="DS31" s="699"/>
      <c r="DT31" s="699"/>
      <c r="DU31" s="699"/>
      <c r="DV31" s="700"/>
      <c r="DW31" s="683">
        <v>0.8</v>
      </c>
      <c r="DX31" s="701"/>
      <c r="DY31" s="701"/>
      <c r="DZ31" s="701"/>
      <c r="EA31" s="701"/>
      <c r="EB31" s="701"/>
      <c r="EC31" s="719"/>
    </row>
    <row r="32" spans="2:133" ht="11.25" customHeight="1" x14ac:dyDescent="0.15">
      <c r="B32" s="763" t="s">
        <v>314</v>
      </c>
      <c r="C32" s="764"/>
      <c r="D32" s="764"/>
      <c r="E32" s="764"/>
      <c r="F32" s="764"/>
      <c r="G32" s="764"/>
      <c r="H32" s="764"/>
      <c r="I32" s="764"/>
      <c r="J32" s="764"/>
      <c r="K32" s="764"/>
      <c r="L32" s="764"/>
      <c r="M32" s="764"/>
      <c r="N32" s="764"/>
      <c r="O32" s="764"/>
      <c r="P32" s="764"/>
      <c r="Q32" s="765"/>
      <c r="R32" s="680" t="s">
        <v>127</v>
      </c>
      <c r="S32" s="681"/>
      <c r="T32" s="681"/>
      <c r="U32" s="681"/>
      <c r="V32" s="681"/>
      <c r="W32" s="681"/>
      <c r="X32" s="681"/>
      <c r="Y32" s="682"/>
      <c r="Z32" s="713" t="s">
        <v>127</v>
      </c>
      <c r="AA32" s="713"/>
      <c r="AB32" s="713"/>
      <c r="AC32" s="713"/>
      <c r="AD32" s="714" t="s">
        <v>127</v>
      </c>
      <c r="AE32" s="714"/>
      <c r="AF32" s="714"/>
      <c r="AG32" s="714"/>
      <c r="AH32" s="714"/>
      <c r="AI32" s="714"/>
      <c r="AJ32" s="714"/>
      <c r="AK32" s="714"/>
      <c r="AL32" s="683" t="s">
        <v>239</v>
      </c>
      <c r="AM32" s="684"/>
      <c r="AN32" s="684"/>
      <c r="AO32" s="715"/>
      <c r="AP32" s="756"/>
      <c r="AQ32" s="757"/>
      <c r="AR32" s="757"/>
      <c r="AS32" s="757"/>
      <c r="AT32" s="761"/>
      <c r="AU32" s="230" t="s">
        <v>315</v>
      </c>
      <c r="AV32" s="230"/>
      <c r="AW32" s="230"/>
      <c r="AX32" s="677" t="s">
        <v>316</v>
      </c>
      <c r="AY32" s="678"/>
      <c r="AZ32" s="678"/>
      <c r="BA32" s="678"/>
      <c r="BB32" s="678"/>
      <c r="BC32" s="678"/>
      <c r="BD32" s="678"/>
      <c r="BE32" s="678"/>
      <c r="BF32" s="679"/>
      <c r="BG32" s="753">
        <v>98.9</v>
      </c>
      <c r="BH32" s="699"/>
      <c r="BI32" s="699"/>
      <c r="BJ32" s="699"/>
      <c r="BK32" s="699"/>
      <c r="BL32" s="699"/>
      <c r="BM32" s="684">
        <v>95.9</v>
      </c>
      <c r="BN32" s="745"/>
      <c r="BO32" s="745"/>
      <c r="BP32" s="745"/>
      <c r="BQ32" s="723"/>
      <c r="BR32" s="753">
        <v>99.1</v>
      </c>
      <c r="BS32" s="699"/>
      <c r="BT32" s="699"/>
      <c r="BU32" s="699"/>
      <c r="BV32" s="699"/>
      <c r="BW32" s="699"/>
      <c r="BX32" s="684">
        <v>96.2</v>
      </c>
      <c r="BY32" s="745"/>
      <c r="BZ32" s="745"/>
      <c r="CA32" s="745"/>
      <c r="CB32" s="723"/>
      <c r="CD32" s="773"/>
      <c r="CE32" s="774"/>
      <c r="CF32" s="727" t="s">
        <v>317</v>
      </c>
      <c r="CG32" s="724"/>
      <c r="CH32" s="724"/>
      <c r="CI32" s="724"/>
      <c r="CJ32" s="724"/>
      <c r="CK32" s="724"/>
      <c r="CL32" s="724"/>
      <c r="CM32" s="724"/>
      <c r="CN32" s="724"/>
      <c r="CO32" s="724"/>
      <c r="CP32" s="724"/>
      <c r="CQ32" s="725"/>
      <c r="CR32" s="680" t="s">
        <v>127</v>
      </c>
      <c r="CS32" s="681"/>
      <c r="CT32" s="681"/>
      <c r="CU32" s="681"/>
      <c r="CV32" s="681"/>
      <c r="CW32" s="681"/>
      <c r="CX32" s="681"/>
      <c r="CY32" s="682"/>
      <c r="CZ32" s="683" t="s">
        <v>239</v>
      </c>
      <c r="DA32" s="701"/>
      <c r="DB32" s="701"/>
      <c r="DC32" s="702"/>
      <c r="DD32" s="686" t="s">
        <v>239</v>
      </c>
      <c r="DE32" s="681"/>
      <c r="DF32" s="681"/>
      <c r="DG32" s="681"/>
      <c r="DH32" s="681"/>
      <c r="DI32" s="681"/>
      <c r="DJ32" s="681"/>
      <c r="DK32" s="682"/>
      <c r="DL32" s="686" t="s">
        <v>239</v>
      </c>
      <c r="DM32" s="681"/>
      <c r="DN32" s="681"/>
      <c r="DO32" s="681"/>
      <c r="DP32" s="681"/>
      <c r="DQ32" s="681"/>
      <c r="DR32" s="681"/>
      <c r="DS32" s="681"/>
      <c r="DT32" s="681"/>
      <c r="DU32" s="681"/>
      <c r="DV32" s="682"/>
      <c r="DW32" s="683" t="s">
        <v>239</v>
      </c>
      <c r="DX32" s="701"/>
      <c r="DY32" s="701"/>
      <c r="DZ32" s="701"/>
      <c r="EA32" s="701"/>
      <c r="EB32" s="701"/>
      <c r="EC32" s="719"/>
    </row>
    <row r="33" spans="2:133" ht="11.25" customHeight="1" x14ac:dyDescent="0.15">
      <c r="B33" s="677" t="s">
        <v>318</v>
      </c>
      <c r="C33" s="678"/>
      <c r="D33" s="678"/>
      <c r="E33" s="678"/>
      <c r="F33" s="678"/>
      <c r="G33" s="678"/>
      <c r="H33" s="678"/>
      <c r="I33" s="678"/>
      <c r="J33" s="678"/>
      <c r="K33" s="678"/>
      <c r="L33" s="678"/>
      <c r="M33" s="678"/>
      <c r="N33" s="678"/>
      <c r="O33" s="678"/>
      <c r="P33" s="678"/>
      <c r="Q33" s="679"/>
      <c r="R33" s="680">
        <v>1282067</v>
      </c>
      <c r="S33" s="681"/>
      <c r="T33" s="681"/>
      <c r="U33" s="681"/>
      <c r="V33" s="681"/>
      <c r="W33" s="681"/>
      <c r="X33" s="681"/>
      <c r="Y33" s="682"/>
      <c r="Z33" s="713">
        <v>4</v>
      </c>
      <c r="AA33" s="713"/>
      <c r="AB33" s="713"/>
      <c r="AC33" s="713"/>
      <c r="AD33" s="714" t="s">
        <v>175</v>
      </c>
      <c r="AE33" s="714"/>
      <c r="AF33" s="714"/>
      <c r="AG33" s="714"/>
      <c r="AH33" s="714"/>
      <c r="AI33" s="714"/>
      <c r="AJ33" s="714"/>
      <c r="AK33" s="714"/>
      <c r="AL33" s="683" t="s">
        <v>239</v>
      </c>
      <c r="AM33" s="684"/>
      <c r="AN33" s="684"/>
      <c r="AO33" s="715"/>
      <c r="AP33" s="758"/>
      <c r="AQ33" s="759"/>
      <c r="AR33" s="759"/>
      <c r="AS33" s="759"/>
      <c r="AT33" s="762"/>
      <c r="AU33" s="232"/>
      <c r="AV33" s="232"/>
      <c r="AW33" s="232"/>
      <c r="AX33" s="661" t="s">
        <v>319</v>
      </c>
      <c r="AY33" s="662"/>
      <c r="AZ33" s="662"/>
      <c r="BA33" s="662"/>
      <c r="BB33" s="662"/>
      <c r="BC33" s="662"/>
      <c r="BD33" s="662"/>
      <c r="BE33" s="662"/>
      <c r="BF33" s="663"/>
      <c r="BG33" s="744">
        <v>98.5</v>
      </c>
      <c r="BH33" s="665"/>
      <c r="BI33" s="665"/>
      <c r="BJ33" s="665"/>
      <c r="BK33" s="665"/>
      <c r="BL33" s="665"/>
      <c r="BM33" s="707">
        <v>94</v>
      </c>
      <c r="BN33" s="665"/>
      <c r="BO33" s="665"/>
      <c r="BP33" s="665"/>
      <c r="BQ33" s="709"/>
      <c r="BR33" s="744">
        <v>98.7</v>
      </c>
      <c r="BS33" s="665"/>
      <c r="BT33" s="665"/>
      <c r="BU33" s="665"/>
      <c r="BV33" s="665"/>
      <c r="BW33" s="665"/>
      <c r="BX33" s="707">
        <v>94.2</v>
      </c>
      <c r="BY33" s="665"/>
      <c r="BZ33" s="665"/>
      <c r="CA33" s="665"/>
      <c r="CB33" s="709"/>
      <c r="CD33" s="727" t="s">
        <v>320</v>
      </c>
      <c r="CE33" s="724"/>
      <c r="CF33" s="724"/>
      <c r="CG33" s="724"/>
      <c r="CH33" s="724"/>
      <c r="CI33" s="724"/>
      <c r="CJ33" s="724"/>
      <c r="CK33" s="724"/>
      <c r="CL33" s="724"/>
      <c r="CM33" s="724"/>
      <c r="CN33" s="724"/>
      <c r="CO33" s="724"/>
      <c r="CP33" s="724"/>
      <c r="CQ33" s="725"/>
      <c r="CR33" s="680">
        <v>20383049</v>
      </c>
      <c r="CS33" s="699"/>
      <c r="CT33" s="699"/>
      <c r="CU33" s="699"/>
      <c r="CV33" s="699"/>
      <c r="CW33" s="699"/>
      <c r="CX33" s="699"/>
      <c r="CY33" s="700"/>
      <c r="CZ33" s="683">
        <v>65.900000000000006</v>
      </c>
      <c r="DA33" s="701"/>
      <c r="DB33" s="701"/>
      <c r="DC33" s="702"/>
      <c r="DD33" s="686">
        <v>6791161</v>
      </c>
      <c r="DE33" s="699"/>
      <c r="DF33" s="699"/>
      <c r="DG33" s="699"/>
      <c r="DH33" s="699"/>
      <c r="DI33" s="699"/>
      <c r="DJ33" s="699"/>
      <c r="DK33" s="700"/>
      <c r="DL33" s="686">
        <v>4797743</v>
      </c>
      <c r="DM33" s="699"/>
      <c r="DN33" s="699"/>
      <c r="DO33" s="699"/>
      <c r="DP33" s="699"/>
      <c r="DQ33" s="699"/>
      <c r="DR33" s="699"/>
      <c r="DS33" s="699"/>
      <c r="DT33" s="699"/>
      <c r="DU33" s="699"/>
      <c r="DV33" s="700"/>
      <c r="DW33" s="683">
        <v>46.1</v>
      </c>
      <c r="DX33" s="701"/>
      <c r="DY33" s="701"/>
      <c r="DZ33" s="701"/>
      <c r="EA33" s="701"/>
      <c r="EB33" s="701"/>
      <c r="EC33" s="719"/>
    </row>
    <row r="34" spans="2:133" ht="11.25" customHeight="1" x14ac:dyDescent="0.15">
      <c r="B34" s="677" t="s">
        <v>321</v>
      </c>
      <c r="C34" s="678"/>
      <c r="D34" s="678"/>
      <c r="E34" s="678"/>
      <c r="F34" s="678"/>
      <c r="G34" s="678"/>
      <c r="H34" s="678"/>
      <c r="I34" s="678"/>
      <c r="J34" s="678"/>
      <c r="K34" s="678"/>
      <c r="L34" s="678"/>
      <c r="M34" s="678"/>
      <c r="N34" s="678"/>
      <c r="O34" s="678"/>
      <c r="P34" s="678"/>
      <c r="Q34" s="679"/>
      <c r="R34" s="680">
        <v>46522</v>
      </c>
      <c r="S34" s="681"/>
      <c r="T34" s="681"/>
      <c r="U34" s="681"/>
      <c r="V34" s="681"/>
      <c r="W34" s="681"/>
      <c r="X34" s="681"/>
      <c r="Y34" s="682"/>
      <c r="Z34" s="713">
        <v>0.1</v>
      </c>
      <c r="AA34" s="713"/>
      <c r="AB34" s="713"/>
      <c r="AC34" s="713"/>
      <c r="AD34" s="714" t="s">
        <v>239</v>
      </c>
      <c r="AE34" s="714"/>
      <c r="AF34" s="714"/>
      <c r="AG34" s="714"/>
      <c r="AH34" s="714"/>
      <c r="AI34" s="714"/>
      <c r="AJ34" s="714"/>
      <c r="AK34" s="714"/>
      <c r="AL34" s="683" t="s">
        <v>175</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27" t="s">
        <v>322</v>
      </c>
      <c r="CE34" s="724"/>
      <c r="CF34" s="724"/>
      <c r="CG34" s="724"/>
      <c r="CH34" s="724"/>
      <c r="CI34" s="724"/>
      <c r="CJ34" s="724"/>
      <c r="CK34" s="724"/>
      <c r="CL34" s="724"/>
      <c r="CM34" s="724"/>
      <c r="CN34" s="724"/>
      <c r="CO34" s="724"/>
      <c r="CP34" s="724"/>
      <c r="CQ34" s="725"/>
      <c r="CR34" s="680">
        <v>3390626</v>
      </c>
      <c r="CS34" s="681"/>
      <c r="CT34" s="681"/>
      <c r="CU34" s="681"/>
      <c r="CV34" s="681"/>
      <c r="CW34" s="681"/>
      <c r="CX34" s="681"/>
      <c r="CY34" s="682"/>
      <c r="CZ34" s="683">
        <v>11</v>
      </c>
      <c r="DA34" s="701"/>
      <c r="DB34" s="701"/>
      <c r="DC34" s="702"/>
      <c r="DD34" s="686">
        <v>1725126</v>
      </c>
      <c r="DE34" s="681"/>
      <c r="DF34" s="681"/>
      <c r="DG34" s="681"/>
      <c r="DH34" s="681"/>
      <c r="DI34" s="681"/>
      <c r="DJ34" s="681"/>
      <c r="DK34" s="682"/>
      <c r="DL34" s="686">
        <v>1292759</v>
      </c>
      <c r="DM34" s="681"/>
      <c r="DN34" s="681"/>
      <c r="DO34" s="681"/>
      <c r="DP34" s="681"/>
      <c r="DQ34" s="681"/>
      <c r="DR34" s="681"/>
      <c r="DS34" s="681"/>
      <c r="DT34" s="681"/>
      <c r="DU34" s="681"/>
      <c r="DV34" s="682"/>
      <c r="DW34" s="683">
        <v>12.4</v>
      </c>
      <c r="DX34" s="701"/>
      <c r="DY34" s="701"/>
      <c r="DZ34" s="701"/>
      <c r="EA34" s="701"/>
      <c r="EB34" s="701"/>
      <c r="EC34" s="719"/>
    </row>
    <row r="35" spans="2:133" ht="11.25" customHeight="1" x14ac:dyDescent="0.15">
      <c r="B35" s="677" t="s">
        <v>323</v>
      </c>
      <c r="C35" s="678"/>
      <c r="D35" s="678"/>
      <c r="E35" s="678"/>
      <c r="F35" s="678"/>
      <c r="G35" s="678"/>
      <c r="H35" s="678"/>
      <c r="I35" s="678"/>
      <c r="J35" s="678"/>
      <c r="K35" s="678"/>
      <c r="L35" s="678"/>
      <c r="M35" s="678"/>
      <c r="N35" s="678"/>
      <c r="O35" s="678"/>
      <c r="P35" s="678"/>
      <c r="Q35" s="679"/>
      <c r="R35" s="680">
        <v>5708808</v>
      </c>
      <c r="S35" s="681"/>
      <c r="T35" s="681"/>
      <c r="U35" s="681"/>
      <c r="V35" s="681"/>
      <c r="W35" s="681"/>
      <c r="X35" s="681"/>
      <c r="Y35" s="682"/>
      <c r="Z35" s="713">
        <v>17.899999999999999</v>
      </c>
      <c r="AA35" s="713"/>
      <c r="AB35" s="713"/>
      <c r="AC35" s="713"/>
      <c r="AD35" s="714" t="s">
        <v>175</v>
      </c>
      <c r="AE35" s="714"/>
      <c r="AF35" s="714"/>
      <c r="AG35" s="714"/>
      <c r="AH35" s="714"/>
      <c r="AI35" s="714"/>
      <c r="AJ35" s="714"/>
      <c r="AK35" s="714"/>
      <c r="AL35" s="683" t="s">
        <v>239</v>
      </c>
      <c r="AM35" s="684"/>
      <c r="AN35" s="684"/>
      <c r="AO35" s="715"/>
      <c r="AP35" s="235"/>
      <c r="AQ35" s="741" t="s">
        <v>324</v>
      </c>
      <c r="AR35" s="742"/>
      <c r="AS35" s="742"/>
      <c r="AT35" s="742"/>
      <c r="AU35" s="742"/>
      <c r="AV35" s="742"/>
      <c r="AW35" s="742"/>
      <c r="AX35" s="742"/>
      <c r="AY35" s="742"/>
      <c r="AZ35" s="742"/>
      <c r="BA35" s="742"/>
      <c r="BB35" s="742"/>
      <c r="BC35" s="742"/>
      <c r="BD35" s="742"/>
      <c r="BE35" s="742"/>
      <c r="BF35" s="743"/>
      <c r="BG35" s="741" t="s">
        <v>325</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27" t="s">
        <v>326</v>
      </c>
      <c r="CE35" s="724"/>
      <c r="CF35" s="724"/>
      <c r="CG35" s="724"/>
      <c r="CH35" s="724"/>
      <c r="CI35" s="724"/>
      <c r="CJ35" s="724"/>
      <c r="CK35" s="724"/>
      <c r="CL35" s="724"/>
      <c r="CM35" s="724"/>
      <c r="CN35" s="724"/>
      <c r="CO35" s="724"/>
      <c r="CP35" s="724"/>
      <c r="CQ35" s="725"/>
      <c r="CR35" s="680">
        <v>386309</v>
      </c>
      <c r="CS35" s="699"/>
      <c r="CT35" s="699"/>
      <c r="CU35" s="699"/>
      <c r="CV35" s="699"/>
      <c r="CW35" s="699"/>
      <c r="CX35" s="699"/>
      <c r="CY35" s="700"/>
      <c r="CZ35" s="683">
        <v>1.2</v>
      </c>
      <c r="DA35" s="701"/>
      <c r="DB35" s="701"/>
      <c r="DC35" s="702"/>
      <c r="DD35" s="686">
        <v>318014</v>
      </c>
      <c r="DE35" s="699"/>
      <c r="DF35" s="699"/>
      <c r="DG35" s="699"/>
      <c r="DH35" s="699"/>
      <c r="DI35" s="699"/>
      <c r="DJ35" s="699"/>
      <c r="DK35" s="700"/>
      <c r="DL35" s="686">
        <v>243102</v>
      </c>
      <c r="DM35" s="699"/>
      <c r="DN35" s="699"/>
      <c r="DO35" s="699"/>
      <c r="DP35" s="699"/>
      <c r="DQ35" s="699"/>
      <c r="DR35" s="699"/>
      <c r="DS35" s="699"/>
      <c r="DT35" s="699"/>
      <c r="DU35" s="699"/>
      <c r="DV35" s="700"/>
      <c r="DW35" s="683">
        <v>2.2999999999999998</v>
      </c>
      <c r="DX35" s="701"/>
      <c r="DY35" s="701"/>
      <c r="DZ35" s="701"/>
      <c r="EA35" s="701"/>
      <c r="EB35" s="701"/>
      <c r="EC35" s="719"/>
    </row>
    <row r="36" spans="2:133" ht="11.25" customHeight="1" x14ac:dyDescent="0.15">
      <c r="B36" s="677" t="s">
        <v>327</v>
      </c>
      <c r="C36" s="678"/>
      <c r="D36" s="678"/>
      <c r="E36" s="678"/>
      <c r="F36" s="678"/>
      <c r="G36" s="678"/>
      <c r="H36" s="678"/>
      <c r="I36" s="678"/>
      <c r="J36" s="678"/>
      <c r="K36" s="678"/>
      <c r="L36" s="678"/>
      <c r="M36" s="678"/>
      <c r="N36" s="678"/>
      <c r="O36" s="678"/>
      <c r="P36" s="678"/>
      <c r="Q36" s="679"/>
      <c r="R36" s="680">
        <v>3095025</v>
      </c>
      <c r="S36" s="681"/>
      <c r="T36" s="681"/>
      <c r="U36" s="681"/>
      <c r="V36" s="681"/>
      <c r="W36" s="681"/>
      <c r="X36" s="681"/>
      <c r="Y36" s="682"/>
      <c r="Z36" s="713">
        <v>9.6999999999999993</v>
      </c>
      <c r="AA36" s="713"/>
      <c r="AB36" s="713"/>
      <c r="AC36" s="713"/>
      <c r="AD36" s="714" t="s">
        <v>175</v>
      </c>
      <c r="AE36" s="714"/>
      <c r="AF36" s="714"/>
      <c r="AG36" s="714"/>
      <c r="AH36" s="714"/>
      <c r="AI36" s="714"/>
      <c r="AJ36" s="714"/>
      <c r="AK36" s="714"/>
      <c r="AL36" s="683" t="s">
        <v>127</v>
      </c>
      <c r="AM36" s="684"/>
      <c r="AN36" s="684"/>
      <c r="AO36" s="715"/>
      <c r="AP36" s="235"/>
      <c r="AQ36" s="732" t="s">
        <v>328</v>
      </c>
      <c r="AR36" s="733"/>
      <c r="AS36" s="733"/>
      <c r="AT36" s="733"/>
      <c r="AU36" s="733"/>
      <c r="AV36" s="733"/>
      <c r="AW36" s="733"/>
      <c r="AX36" s="733"/>
      <c r="AY36" s="734"/>
      <c r="AZ36" s="735">
        <v>2573495</v>
      </c>
      <c r="BA36" s="736"/>
      <c r="BB36" s="736"/>
      <c r="BC36" s="736"/>
      <c r="BD36" s="736"/>
      <c r="BE36" s="736"/>
      <c r="BF36" s="737"/>
      <c r="BG36" s="738" t="s">
        <v>329</v>
      </c>
      <c r="BH36" s="739"/>
      <c r="BI36" s="739"/>
      <c r="BJ36" s="739"/>
      <c r="BK36" s="739"/>
      <c r="BL36" s="739"/>
      <c r="BM36" s="739"/>
      <c r="BN36" s="739"/>
      <c r="BO36" s="739"/>
      <c r="BP36" s="739"/>
      <c r="BQ36" s="739"/>
      <c r="BR36" s="739"/>
      <c r="BS36" s="739"/>
      <c r="BT36" s="739"/>
      <c r="BU36" s="740"/>
      <c r="BV36" s="735">
        <v>118923</v>
      </c>
      <c r="BW36" s="736"/>
      <c r="BX36" s="736"/>
      <c r="BY36" s="736"/>
      <c r="BZ36" s="736"/>
      <c r="CA36" s="736"/>
      <c r="CB36" s="737"/>
      <c r="CD36" s="727" t="s">
        <v>330</v>
      </c>
      <c r="CE36" s="724"/>
      <c r="CF36" s="724"/>
      <c r="CG36" s="724"/>
      <c r="CH36" s="724"/>
      <c r="CI36" s="724"/>
      <c r="CJ36" s="724"/>
      <c r="CK36" s="724"/>
      <c r="CL36" s="724"/>
      <c r="CM36" s="724"/>
      <c r="CN36" s="724"/>
      <c r="CO36" s="724"/>
      <c r="CP36" s="724"/>
      <c r="CQ36" s="725"/>
      <c r="CR36" s="680">
        <v>10509743</v>
      </c>
      <c r="CS36" s="681"/>
      <c r="CT36" s="681"/>
      <c r="CU36" s="681"/>
      <c r="CV36" s="681"/>
      <c r="CW36" s="681"/>
      <c r="CX36" s="681"/>
      <c r="CY36" s="682"/>
      <c r="CZ36" s="683">
        <v>34</v>
      </c>
      <c r="DA36" s="701"/>
      <c r="DB36" s="701"/>
      <c r="DC36" s="702"/>
      <c r="DD36" s="686">
        <v>3478652</v>
      </c>
      <c r="DE36" s="681"/>
      <c r="DF36" s="681"/>
      <c r="DG36" s="681"/>
      <c r="DH36" s="681"/>
      <c r="DI36" s="681"/>
      <c r="DJ36" s="681"/>
      <c r="DK36" s="682"/>
      <c r="DL36" s="686">
        <v>2023318</v>
      </c>
      <c r="DM36" s="681"/>
      <c r="DN36" s="681"/>
      <c r="DO36" s="681"/>
      <c r="DP36" s="681"/>
      <c r="DQ36" s="681"/>
      <c r="DR36" s="681"/>
      <c r="DS36" s="681"/>
      <c r="DT36" s="681"/>
      <c r="DU36" s="681"/>
      <c r="DV36" s="682"/>
      <c r="DW36" s="683">
        <v>19.399999999999999</v>
      </c>
      <c r="DX36" s="701"/>
      <c r="DY36" s="701"/>
      <c r="DZ36" s="701"/>
      <c r="EA36" s="701"/>
      <c r="EB36" s="701"/>
      <c r="EC36" s="719"/>
    </row>
    <row r="37" spans="2:133" ht="11.25" customHeight="1" x14ac:dyDescent="0.15">
      <c r="B37" s="677" t="s">
        <v>331</v>
      </c>
      <c r="C37" s="678"/>
      <c r="D37" s="678"/>
      <c r="E37" s="678"/>
      <c r="F37" s="678"/>
      <c r="G37" s="678"/>
      <c r="H37" s="678"/>
      <c r="I37" s="678"/>
      <c r="J37" s="678"/>
      <c r="K37" s="678"/>
      <c r="L37" s="678"/>
      <c r="M37" s="678"/>
      <c r="N37" s="678"/>
      <c r="O37" s="678"/>
      <c r="P37" s="678"/>
      <c r="Q37" s="679"/>
      <c r="R37" s="680">
        <v>218448</v>
      </c>
      <c r="S37" s="681"/>
      <c r="T37" s="681"/>
      <c r="U37" s="681"/>
      <c r="V37" s="681"/>
      <c r="W37" s="681"/>
      <c r="X37" s="681"/>
      <c r="Y37" s="682"/>
      <c r="Z37" s="713">
        <v>0.7</v>
      </c>
      <c r="AA37" s="713"/>
      <c r="AB37" s="713"/>
      <c r="AC37" s="713"/>
      <c r="AD37" s="714" t="s">
        <v>127</v>
      </c>
      <c r="AE37" s="714"/>
      <c r="AF37" s="714"/>
      <c r="AG37" s="714"/>
      <c r="AH37" s="714"/>
      <c r="AI37" s="714"/>
      <c r="AJ37" s="714"/>
      <c r="AK37" s="714"/>
      <c r="AL37" s="683" t="s">
        <v>175</v>
      </c>
      <c r="AM37" s="684"/>
      <c r="AN37" s="684"/>
      <c r="AO37" s="715"/>
      <c r="AQ37" s="720" t="s">
        <v>332</v>
      </c>
      <c r="AR37" s="721"/>
      <c r="AS37" s="721"/>
      <c r="AT37" s="721"/>
      <c r="AU37" s="721"/>
      <c r="AV37" s="721"/>
      <c r="AW37" s="721"/>
      <c r="AX37" s="721"/>
      <c r="AY37" s="722"/>
      <c r="AZ37" s="680">
        <v>560000</v>
      </c>
      <c r="BA37" s="681"/>
      <c r="BB37" s="681"/>
      <c r="BC37" s="681"/>
      <c r="BD37" s="699"/>
      <c r="BE37" s="699"/>
      <c r="BF37" s="723"/>
      <c r="BG37" s="727" t="s">
        <v>333</v>
      </c>
      <c r="BH37" s="724"/>
      <c r="BI37" s="724"/>
      <c r="BJ37" s="724"/>
      <c r="BK37" s="724"/>
      <c r="BL37" s="724"/>
      <c r="BM37" s="724"/>
      <c r="BN37" s="724"/>
      <c r="BO37" s="724"/>
      <c r="BP37" s="724"/>
      <c r="BQ37" s="724"/>
      <c r="BR37" s="724"/>
      <c r="BS37" s="724"/>
      <c r="BT37" s="724"/>
      <c r="BU37" s="725"/>
      <c r="BV37" s="680">
        <v>83703</v>
      </c>
      <c r="BW37" s="681"/>
      <c r="BX37" s="681"/>
      <c r="BY37" s="681"/>
      <c r="BZ37" s="681"/>
      <c r="CA37" s="681"/>
      <c r="CB37" s="726"/>
      <c r="CD37" s="727" t="s">
        <v>334</v>
      </c>
      <c r="CE37" s="724"/>
      <c r="CF37" s="724"/>
      <c r="CG37" s="724"/>
      <c r="CH37" s="724"/>
      <c r="CI37" s="724"/>
      <c r="CJ37" s="724"/>
      <c r="CK37" s="724"/>
      <c r="CL37" s="724"/>
      <c r="CM37" s="724"/>
      <c r="CN37" s="724"/>
      <c r="CO37" s="724"/>
      <c r="CP37" s="724"/>
      <c r="CQ37" s="725"/>
      <c r="CR37" s="680">
        <v>984687</v>
      </c>
      <c r="CS37" s="699"/>
      <c r="CT37" s="699"/>
      <c r="CU37" s="699"/>
      <c r="CV37" s="699"/>
      <c r="CW37" s="699"/>
      <c r="CX37" s="699"/>
      <c r="CY37" s="700"/>
      <c r="CZ37" s="683">
        <v>3.2</v>
      </c>
      <c r="DA37" s="701"/>
      <c r="DB37" s="701"/>
      <c r="DC37" s="702"/>
      <c r="DD37" s="686">
        <v>984687</v>
      </c>
      <c r="DE37" s="699"/>
      <c r="DF37" s="699"/>
      <c r="DG37" s="699"/>
      <c r="DH37" s="699"/>
      <c r="DI37" s="699"/>
      <c r="DJ37" s="699"/>
      <c r="DK37" s="700"/>
      <c r="DL37" s="686">
        <v>961375</v>
      </c>
      <c r="DM37" s="699"/>
      <c r="DN37" s="699"/>
      <c r="DO37" s="699"/>
      <c r="DP37" s="699"/>
      <c r="DQ37" s="699"/>
      <c r="DR37" s="699"/>
      <c r="DS37" s="699"/>
      <c r="DT37" s="699"/>
      <c r="DU37" s="699"/>
      <c r="DV37" s="700"/>
      <c r="DW37" s="683">
        <v>9.1999999999999993</v>
      </c>
      <c r="DX37" s="701"/>
      <c r="DY37" s="701"/>
      <c r="DZ37" s="701"/>
      <c r="EA37" s="701"/>
      <c r="EB37" s="701"/>
      <c r="EC37" s="719"/>
    </row>
    <row r="38" spans="2:133" ht="11.25" customHeight="1" x14ac:dyDescent="0.15">
      <c r="B38" s="677" t="s">
        <v>335</v>
      </c>
      <c r="C38" s="678"/>
      <c r="D38" s="678"/>
      <c r="E38" s="678"/>
      <c r="F38" s="678"/>
      <c r="G38" s="678"/>
      <c r="H38" s="678"/>
      <c r="I38" s="678"/>
      <c r="J38" s="678"/>
      <c r="K38" s="678"/>
      <c r="L38" s="678"/>
      <c r="M38" s="678"/>
      <c r="N38" s="678"/>
      <c r="O38" s="678"/>
      <c r="P38" s="678"/>
      <c r="Q38" s="679"/>
      <c r="R38" s="680">
        <v>1271494</v>
      </c>
      <c r="S38" s="681"/>
      <c r="T38" s="681"/>
      <c r="U38" s="681"/>
      <c r="V38" s="681"/>
      <c r="W38" s="681"/>
      <c r="X38" s="681"/>
      <c r="Y38" s="682"/>
      <c r="Z38" s="713">
        <v>4</v>
      </c>
      <c r="AA38" s="713"/>
      <c r="AB38" s="713"/>
      <c r="AC38" s="713"/>
      <c r="AD38" s="714">
        <v>135</v>
      </c>
      <c r="AE38" s="714"/>
      <c r="AF38" s="714"/>
      <c r="AG38" s="714"/>
      <c r="AH38" s="714"/>
      <c r="AI38" s="714"/>
      <c r="AJ38" s="714"/>
      <c r="AK38" s="714"/>
      <c r="AL38" s="683">
        <v>0</v>
      </c>
      <c r="AM38" s="684"/>
      <c r="AN38" s="684"/>
      <c r="AO38" s="715"/>
      <c r="AQ38" s="720" t="s">
        <v>336</v>
      </c>
      <c r="AR38" s="721"/>
      <c r="AS38" s="721"/>
      <c r="AT38" s="721"/>
      <c r="AU38" s="721"/>
      <c r="AV38" s="721"/>
      <c r="AW38" s="721"/>
      <c r="AX38" s="721"/>
      <c r="AY38" s="722"/>
      <c r="AZ38" s="680">
        <v>490902</v>
      </c>
      <c r="BA38" s="681"/>
      <c r="BB38" s="681"/>
      <c r="BC38" s="681"/>
      <c r="BD38" s="699"/>
      <c r="BE38" s="699"/>
      <c r="BF38" s="723"/>
      <c r="BG38" s="727" t="s">
        <v>337</v>
      </c>
      <c r="BH38" s="724"/>
      <c r="BI38" s="724"/>
      <c r="BJ38" s="724"/>
      <c r="BK38" s="724"/>
      <c r="BL38" s="724"/>
      <c r="BM38" s="724"/>
      <c r="BN38" s="724"/>
      <c r="BO38" s="724"/>
      <c r="BP38" s="724"/>
      <c r="BQ38" s="724"/>
      <c r="BR38" s="724"/>
      <c r="BS38" s="724"/>
      <c r="BT38" s="724"/>
      <c r="BU38" s="725"/>
      <c r="BV38" s="680">
        <v>4771</v>
      </c>
      <c r="BW38" s="681"/>
      <c r="BX38" s="681"/>
      <c r="BY38" s="681"/>
      <c r="BZ38" s="681"/>
      <c r="CA38" s="681"/>
      <c r="CB38" s="726"/>
      <c r="CD38" s="727" t="s">
        <v>338</v>
      </c>
      <c r="CE38" s="724"/>
      <c r="CF38" s="724"/>
      <c r="CG38" s="724"/>
      <c r="CH38" s="724"/>
      <c r="CI38" s="724"/>
      <c r="CJ38" s="724"/>
      <c r="CK38" s="724"/>
      <c r="CL38" s="724"/>
      <c r="CM38" s="724"/>
      <c r="CN38" s="724"/>
      <c r="CO38" s="724"/>
      <c r="CP38" s="724"/>
      <c r="CQ38" s="725"/>
      <c r="CR38" s="680">
        <v>1512593</v>
      </c>
      <c r="CS38" s="681"/>
      <c r="CT38" s="681"/>
      <c r="CU38" s="681"/>
      <c r="CV38" s="681"/>
      <c r="CW38" s="681"/>
      <c r="CX38" s="681"/>
      <c r="CY38" s="682"/>
      <c r="CZ38" s="683">
        <v>4.9000000000000004</v>
      </c>
      <c r="DA38" s="701"/>
      <c r="DB38" s="701"/>
      <c r="DC38" s="702"/>
      <c r="DD38" s="686">
        <v>1258764</v>
      </c>
      <c r="DE38" s="681"/>
      <c r="DF38" s="681"/>
      <c r="DG38" s="681"/>
      <c r="DH38" s="681"/>
      <c r="DI38" s="681"/>
      <c r="DJ38" s="681"/>
      <c r="DK38" s="682"/>
      <c r="DL38" s="686">
        <v>1238564</v>
      </c>
      <c r="DM38" s="681"/>
      <c r="DN38" s="681"/>
      <c r="DO38" s="681"/>
      <c r="DP38" s="681"/>
      <c r="DQ38" s="681"/>
      <c r="DR38" s="681"/>
      <c r="DS38" s="681"/>
      <c r="DT38" s="681"/>
      <c r="DU38" s="681"/>
      <c r="DV38" s="682"/>
      <c r="DW38" s="683">
        <v>11.9</v>
      </c>
      <c r="DX38" s="701"/>
      <c r="DY38" s="701"/>
      <c r="DZ38" s="701"/>
      <c r="EA38" s="701"/>
      <c r="EB38" s="701"/>
      <c r="EC38" s="719"/>
    </row>
    <row r="39" spans="2:133" ht="11.25" customHeight="1" x14ac:dyDescent="0.15">
      <c r="B39" s="677" t="s">
        <v>339</v>
      </c>
      <c r="C39" s="678"/>
      <c r="D39" s="678"/>
      <c r="E39" s="678"/>
      <c r="F39" s="678"/>
      <c r="G39" s="678"/>
      <c r="H39" s="678"/>
      <c r="I39" s="678"/>
      <c r="J39" s="678"/>
      <c r="K39" s="678"/>
      <c r="L39" s="678"/>
      <c r="M39" s="678"/>
      <c r="N39" s="678"/>
      <c r="O39" s="678"/>
      <c r="P39" s="678"/>
      <c r="Q39" s="679"/>
      <c r="R39" s="680">
        <v>1615800</v>
      </c>
      <c r="S39" s="681"/>
      <c r="T39" s="681"/>
      <c r="U39" s="681"/>
      <c r="V39" s="681"/>
      <c r="W39" s="681"/>
      <c r="X39" s="681"/>
      <c r="Y39" s="682"/>
      <c r="Z39" s="713">
        <v>5.0999999999999996</v>
      </c>
      <c r="AA39" s="713"/>
      <c r="AB39" s="713"/>
      <c r="AC39" s="713"/>
      <c r="AD39" s="714" t="s">
        <v>127</v>
      </c>
      <c r="AE39" s="714"/>
      <c r="AF39" s="714"/>
      <c r="AG39" s="714"/>
      <c r="AH39" s="714"/>
      <c r="AI39" s="714"/>
      <c r="AJ39" s="714"/>
      <c r="AK39" s="714"/>
      <c r="AL39" s="683" t="s">
        <v>175</v>
      </c>
      <c r="AM39" s="684"/>
      <c r="AN39" s="684"/>
      <c r="AO39" s="715"/>
      <c r="AQ39" s="720" t="s">
        <v>340</v>
      </c>
      <c r="AR39" s="721"/>
      <c r="AS39" s="721"/>
      <c r="AT39" s="721"/>
      <c r="AU39" s="721"/>
      <c r="AV39" s="721"/>
      <c r="AW39" s="721"/>
      <c r="AX39" s="721"/>
      <c r="AY39" s="722"/>
      <c r="AZ39" s="680">
        <v>10000</v>
      </c>
      <c r="BA39" s="681"/>
      <c r="BB39" s="681"/>
      <c r="BC39" s="681"/>
      <c r="BD39" s="699"/>
      <c r="BE39" s="699"/>
      <c r="BF39" s="723"/>
      <c r="BG39" s="727" t="s">
        <v>341</v>
      </c>
      <c r="BH39" s="724"/>
      <c r="BI39" s="724"/>
      <c r="BJ39" s="724"/>
      <c r="BK39" s="724"/>
      <c r="BL39" s="724"/>
      <c r="BM39" s="724"/>
      <c r="BN39" s="724"/>
      <c r="BO39" s="724"/>
      <c r="BP39" s="724"/>
      <c r="BQ39" s="724"/>
      <c r="BR39" s="724"/>
      <c r="BS39" s="724"/>
      <c r="BT39" s="724"/>
      <c r="BU39" s="725"/>
      <c r="BV39" s="680">
        <v>7801</v>
      </c>
      <c r="BW39" s="681"/>
      <c r="BX39" s="681"/>
      <c r="BY39" s="681"/>
      <c r="BZ39" s="681"/>
      <c r="CA39" s="681"/>
      <c r="CB39" s="726"/>
      <c r="CD39" s="727" t="s">
        <v>342</v>
      </c>
      <c r="CE39" s="724"/>
      <c r="CF39" s="724"/>
      <c r="CG39" s="724"/>
      <c r="CH39" s="724"/>
      <c r="CI39" s="724"/>
      <c r="CJ39" s="724"/>
      <c r="CK39" s="724"/>
      <c r="CL39" s="724"/>
      <c r="CM39" s="724"/>
      <c r="CN39" s="724"/>
      <c r="CO39" s="724"/>
      <c r="CP39" s="724"/>
      <c r="CQ39" s="725"/>
      <c r="CR39" s="680">
        <v>3436378</v>
      </c>
      <c r="CS39" s="699"/>
      <c r="CT39" s="699"/>
      <c r="CU39" s="699"/>
      <c r="CV39" s="699"/>
      <c r="CW39" s="699"/>
      <c r="CX39" s="699"/>
      <c r="CY39" s="700"/>
      <c r="CZ39" s="683">
        <v>11.1</v>
      </c>
      <c r="DA39" s="701"/>
      <c r="DB39" s="701"/>
      <c r="DC39" s="702"/>
      <c r="DD39" s="686">
        <v>10605</v>
      </c>
      <c r="DE39" s="699"/>
      <c r="DF39" s="699"/>
      <c r="DG39" s="699"/>
      <c r="DH39" s="699"/>
      <c r="DI39" s="699"/>
      <c r="DJ39" s="699"/>
      <c r="DK39" s="700"/>
      <c r="DL39" s="686" t="s">
        <v>127</v>
      </c>
      <c r="DM39" s="699"/>
      <c r="DN39" s="699"/>
      <c r="DO39" s="699"/>
      <c r="DP39" s="699"/>
      <c r="DQ39" s="699"/>
      <c r="DR39" s="699"/>
      <c r="DS39" s="699"/>
      <c r="DT39" s="699"/>
      <c r="DU39" s="699"/>
      <c r="DV39" s="700"/>
      <c r="DW39" s="683" t="s">
        <v>239</v>
      </c>
      <c r="DX39" s="701"/>
      <c r="DY39" s="701"/>
      <c r="DZ39" s="701"/>
      <c r="EA39" s="701"/>
      <c r="EB39" s="701"/>
      <c r="EC39" s="719"/>
    </row>
    <row r="40" spans="2:133" ht="11.25" customHeight="1" x14ac:dyDescent="0.15">
      <c r="B40" s="677" t="s">
        <v>343</v>
      </c>
      <c r="C40" s="678"/>
      <c r="D40" s="678"/>
      <c r="E40" s="678"/>
      <c r="F40" s="678"/>
      <c r="G40" s="678"/>
      <c r="H40" s="678"/>
      <c r="I40" s="678"/>
      <c r="J40" s="678"/>
      <c r="K40" s="678"/>
      <c r="L40" s="678"/>
      <c r="M40" s="678"/>
      <c r="N40" s="678"/>
      <c r="O40" s="678"/>
      <c r="P40" s="678"/>
      <c r="Q40" s="679"/>
      <c r="R40" s="680" t="s">
        <v>175</v>
      </c>
      <c r="S40" s="681"/>
      <c r="T40" s="681"/>
      <c r="U40" s="681"/>
      <c r="V40" s="681"/>
      <c r="W40" s="681"/>
      <c r="X40" s="681"/>
      <c r="Y40" s="682"/>
      <c r="Z40" s="713" t="s">
        <v>127</v>
      </c>
      <c r="AA40" s="713"/>
      <c r="AB40" s="713"/>
      <c r="AC40" s="713"/>
      <c r="AD40" s="714" t="s">
        <v>175</v>
      </c>
      <c r="AE40" s="714"/>
      <c r="AF40" s="714"/>
      <c r="AG40" s="714"/>
      <c r="AH40" s="714"/>
      <c r="AI40" s="714"/>
      <c r="AJ40" s="714"/>
      <c r="AK40" s="714"/>
      <c r="AL40" s="683" t="s">
        <v>239</v>
      </c>
      <c r="AM40" s="684"/>
      <c r="AN40" s="684"/>
      <c r="AO40" s="715"/>
      <c r="AQ40" s="720" t="s">
        <v>344</v>
      </c>
      <c r="AR40" s="721"/>
      <c r="AS40" s="721"/>
      <c r="AT40" s="721"/>
      <c r="AU40" s="721"/>
      <c r="AV40" s="721"/>
      <c r="AW40" s="721"/>
      <c r="AX40" s="721"/>
      <c r="AY40" s="722"/>
      <c r="AZ40" s="680" t="s">
        <v>127</v>
      </c>
      <c r="BA40" s="681"/>
      <c r="BB40" s="681"/>
      <c r="BC40" s="681"/>
      <c r="BD40" s="699"/>
      <c r="BE40" s="699"/>
      <c r="BF40" s="723"/>
      <c r="BG40" s="728" t="s">
        <v>345</v>
      </c>
      <c r="BH40" s="729"/>
      <c r="BI40" s="729"/>
      <c r="BJ40" s="729"/>
      <c r="BK40" s="729"/>
      <c r="BL40" s="236"/>
      <c r="BM40" s="724" t="s">
        <v>346</v>
      </c>
      <c r="BN40" s="724"/>
      <c r="BO40" s="724"/>
      <c r="BP40" s="724"/>
      <c r="BQ40" s="724"/>
      <c r="BR40" s="724"/>
      <c r="BS40" s="724"/>
      <c r="BT40" s="724"/>
      <c r="BU40" s="725"/>
      <c r="BV40" s="680">
        <v>96</v>
      </c>
      <c r="BW40" s="681"/>
      <c r="BX40" s="681"/>
      <c r="BY40" s="681"/>
      <c r="BZ40" s="681"/>
      <c r="CA40" s="681"/>
      <c r="CB40" s="726"/>
      <c r="CD40" s="727" t="s">
        <v>347</v>
      </c>
      <c r="CE40" s="724"/>
      <c r="CF40" s="724"/>
      <c r="CG40" s="724"/>
      <c r="CH40" s="724"/>
      <c r="CI40" s="724"/>
      <c r="CJ40" s="724"/>
      <c r="CK40" s="724"/>
      <c r="CL40" s="724"/>
      <c r="CM40" s="724"/>
      <c r="CN40" s="724"/>
      <c r="CO40" s="724"/>
      <c r="CP40" s="724"/>
      <c r="CQ40" s="725"/>
      <c r="CR40" s="680">
        <v>1147400</v>
      </c>
      <c r="CS40" s="681"/>
      <c r="CT40" s="681"/>
      <c r="CU40" s="681"/>
      <c r="CV40" s="681"/>
      <c r="CW40" s="681"/>
      <c r="CX40" s="681"/>
      <c r="CY40" s="682"/>
      <c r="CZ40" s="683">
        <v>3.7</v>
      </c>
      <c r="DA40" s="701"/>
      <c r="DB40" s="701"/>
      <c r="DC40" s="702"/>
      <c r="DD40" s="686" t="s">
        <v>239</v>
      </c>
      <c r="DE40" s="681"/>
      <c r="DF40" s="681"/>
      <c r="DG40" s="681"/>
      <c r="DH40" s="681"/>
      <c r="DI40" s="681"/>
      <c r="DJ40" s="681"/>
      <c r="DK40" s="682"/>
      <c r="DL40" s="686" t="s">
        <v>239</v>
      </c>
      <c r="DM40" s="681"/>
      <c r="DN40" s="681"/>
      <c r="DO40" s="681"/>
      <c r="DP40" s="681"/>
      <c r="DQ40" s="681"/>
      <c r="DR40" s="681"/>
      <c r="DS40" s="681"/>
      <c r="DT40" s="681"/>
      <c r="DU40" s="681"/>
      <c r="DV40" s="682"/>
      <c r="DW40" s="683" t="s">
        <v>175</v>
      </c>
      <c r="DX40" s="701"/>
      <c r="DY40" s="701"/>
      <c r="DZ40" s="701"/>
      <c r="EA40" s="701"/>
      <c r="EB40" s="701"/>
      <c r="EC40" s="719"/>
    </row>
    <row r="41" spans="2:133" ht="11.25" customHeight="1" x14ac:dyDescent="0.15">
      <c r="B41" s="677" t="s">
        <v>348</v>
      </c>
      <c r="C41" s="678"/>
      <c r="D41" s="678"/>
      <c r="E41" s="678"/>
      <c r="F41" s="678"/>
      <c r="G41" s="678"/>
      <c r="H41" s="678"/>
      <c r="I41" s="678"/>
      <c r="J41" s="678"/>
      <c r="K41" s="678"/>
      <c r="L41" s="678"/>
      <c r="M41" s="678"/>
      <c r="N41" s="678"/>
      <c r="O41" s="678"/>
      <c r="P41" s="678"/>
      <c r="Q41" s="679"/>
      <c r="R41" s="680" t="s">
        <v>239</v>
      </c>
      <c r="S41" s="681"/>
      <c r="T41" s="681"/>
      <c r="U41" s="681"/>
      <c r="V41" s="681"/>
      <c r="W41" s="681"/>
      <c r="X41" s="681"/>
      <c r="Y41" s="682"/>
      <c r="Z41" s="713" t="s">
        <v>127</v>
      </c>
      <c r="AA41" s="713"/>
      <c r="AB41" s="713"/>
      <c r="AC41" s="713"/>
      <c r="AD41" s="714" t="s">
        <v>239</v>
      </c>
      <c r="AE41" s="714"/>
      <c r="AF41" s="714"/>
      <c r="AG41" s="714"/>
      <c r="AH41" s="714"/>
      <c r="AI41" s="714"/>
      <c r="AJ41" s="714"/>
      <c r="AK41" s="714"/>
      <c r="AL41" s="683" t="s">
        <v>239</v>
      </c>
      <c r="AM41" s="684"/>
      <c r="AN41" s="684"/>
      <c r="AO41" s="715"/>
      <c r="AQ41" s="720" t="s">
        <v>349</v>
      </c>
      <c r="AR41" s="721"/>
      <c r="AS41" s="721"/>
      <c r="AT41" s="721"/>
      <c r="AU41" s="721"/>
      <c r="AV41" s="721"/>
      <c r="AW41" s="721"/>
      <c r="AX41" s="721"/>
      <c r="AY41" s="722"/>
      <c r="AZ41" s="680">
        <v>279204</v>
      </c>
      <c r="BA41" s="681"/>
      <c r="BB41" s="681"/>
      <c r="BC41" s="681"/>
      <c r="BD41" s="699"/>
      <c r="BE41" s="699"/>
      <c r="BF41" s="723"/>
      <c r="BG41" s="728"/>
      <c r="BH41" s="729"/>
      <c r="BI41" s="729"/>
      <c r="BJ41" s="729"/>
      <c r="BK41" s="729"/>
      <c r="BL41" s="236"/>
      <c r="BM41" s="724" t="s">
        <v>350</v>
      </c>
      <c r="BN41" s="724"/>
      <c r="BO41" s="724"/>
      <c r="BP41" s="724"/>
      <c r="BQ41" s="724"/>
      <c r="BR41" s="724"/>
      <c r="BS41" s="724"/>
      <c r="BT41" s="724"/>
      <c r="BU41" s="725"/>
      <c r="BV41" s="680">
        <v>1</v>
      </c>
      <c r="BW41" s="681"/>
      <c r="BX41" s="681"/>
      <c r="BY41" s="681"/>
      <c r="BZ41" s="681"/>
      <c r="CA41" s="681"/>
      <c r="CB41" s="726"/>
      <c r="CD41" s="727" t="s">
        <v>351</v>
      </c>
      <c r="CE41" s="724"/>
      <c r="CF41" s="724"/>
      <c r="CG41" s="724"/>
      <c r="CH41" s="724"/>
      <c r="CI41" s="724"/>
      <c r="CJ41" s="724"/>
      <c r="CK41" s="724"/>
      <c r="CL41" s="724"/>
      <c r="CM41" s="724"/>
      <c r="CN41" s="724"/>
      <c r="CO41" s="724"/>
      <c r="CP41" s="724"/>
      <c r="CQ41" s="725"/>
      <c r="CR41" s="680" t="s">
        <v>239</v>
      </c>
      <c r="CS41" s="699"/>
      <c r="CT41" s="699"/>
      <c r="CU41" s="699"/>
      <c r="CV41" s="699"/>
      <c r="CW41" s="699"/>
      <c r="CX41" s="699"/>
      <c r="CY41" s="700"/>
      <c r="CZ41" s="683" t="s">
        <v>175</v>
      </c>
      <c r="DA41" s="701"/>
      <c r="DB41" s="701"/>
      <c r="DC41" s="702"/>
      <c r="DD41" s="686" t="s">
        <v>239</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352</v>
      </c>
      <c r="C42" s="678"/>
      <c r="D42" s="678"/>
      <c r="E42" s="678"/>
      <c r="F42" s="678"/>
      <c r="G42" s="678"/>
      <c r="H42" s="678"/>
      <c r="I42" s="678"/>
      <c r="J42" s="678"/>
      <c r="K42" s="678"/>
      <c r="L42" s="678"/>
      <c r="M42" s="678"/>
      <c r="N42" s="678"/>
      <c r="O42" s="678"/>
      <c r="P42" s="678"/>
      <c r="Q42" s="679"/>
      <c r="R42" s="680">
        <v>494900</v>
      </c>
      <c r="S42" s="681"/>
      <c r="T42" s="681"/>
      <c r="U42" s="681"/>
      <c r="V42" s="681"/>
      <c r="W42" s="681"/>
      <c r="X42" s="681"/>
      <c r="Y42" s="682"/>
      <c r="Z42" s="713">
        <v>1.6</v>
      </c>
      <c r="AA42" s="713"/>
      <c r="AB42" s="713"/>
      <c r="AC42" s="713"/>
      <c r="AD42" s="714" t="s">
        <v>127</v>
      </c>
      <c r="AE42" s="714"/>
      <c r="AF42" s="714"/>
      <c r="AG42" s="714"/>
      <c r="AH42" s="714"/>
      <c r="AI42" s="714"/>
      <c r="AJ42" s="714"/>
      <c r="AK42" s="714"/>
      <c r="AL42" s="683" t="s">
        <v>239</v>
      </c>
      <c r="AM42" s="684"/>
      <c r="AN42" s="684"/>
      <c r="AO42" s="715"/>
      <c r="AQ42" s="716" t="s">
        <v>353</v>
      </c>
      <c r="AR42" s="717"/>
      <c r="AS42" s="717"/>
      <c r="AT42" s="717"/>
      <c r="AU42" s="717"/>
      <c r="AV42" s="717"/>
      <c r="AW42" s="717"/>
      <c r="AX42" s="717"/>
      <c r="AY42" s="718"/>
      <c r="AZ42" s="664">
        <v>1233389</v>
      </c>
      <c r="BA42" s="703"/>
      <c r="BB42" s="703"/>
      <c r="BC42" s="703"/>
      <c r="BD42" s="665"/>
      <c r="BE42" s="665"/>
      <c r="BF42" s="709"/>
      <c r="BG42" s="730"/>
      <c r="BH42" s="731"/>
      <c r="BI42" s="731"/>
      <c r="BJ42" s="731"/>
      <c r="BK42" s="731"/>
      <c r="BL42" s="237"/>
      <c r="BM42" s="710" t="s">
        <v>354</v>
      </c>
      <c r="BN42" s="710"/>
      <c r="BO42" s="710"/>
      <c r="BP42" s="710"/>
      <c r="BQ42" s="710"/>
      <c r="BR42" s="710"/>
      <c r="BS42" s="710"/>
      <c r="BT42" s="710"/>
      <c r="BU42" s="711"/>
      <c r="BV42" s="664">
        <v>329</v>
      </c>
      <c r="BW42" s="703"/>
      <c r="BX42" s="703"/>
      <c r="BY42" s="703"/>
      <c r="BZ42" s="703"/>
      <c r="CA42" s="703"/>
      <c r="CB42" s="712"/>
      <c r="CD42" s="677" t="s">
        <v>355</v>
      </c>
      <c r="CE42" s="678"/>
      <c r="CF42" s="678"/>
      <c r="CG42" s="678"/>
      <c r="CH42" s="678"/>
      <c r="CI42" s="678"/>
      <c r="CJ42" s="678"/>
      <c r="CK42" s="678"/>
      <c r="CL42" s="678"/>
      <c r="CM42" s="678"/>
      <c r="CN42" s="678"/>
      <c r="CO42" s="678"/>
      <c r="CP42" s="678"/>
      <c r="CQ42" s="679"/>
      <c r="CR42" s="680">
        <v>2907368</v>
      </c>
      <c r="CS42" s="681"/>
      <c r="CT42" s="681"/>
      <c r="CU42" s="681"/>
      <c r="CV42" s="681"/>
      <c r="CW42" s="681"/>
      <c r="CX42" s="681"/>
      <c r="CY42" s="682"/>
      <c r="CZ42" s="683">
        <v>9.4</v>
      </c>
      <c r="DA42" s="684"/>
      <c r="DB42" s="684"/>
      <c r="DC42" s="685"/>
      <c r="DD42" s="686">
        <v>622500</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356</v>
      </c>
      <c r="C43" s="662"/>
      <c r="D43" s="662"/>
      <c r="E43" s="662"/>
      <c r="F43" s="662"/>
      <c r="G43" s="662"/>
      <c r="H43" s="662"/>
      <c r="I43" s="662"/>
      <c r="J43" s="662"/>
      <c r="K43" s="662"/>
      <c r="L43" s="662"/>
      <c r="M43" s="662"/>
      <c r="N43" s="662"/>
      <c r="O43" s="662"/>
      <c r="P43" s="662"/>
      <c r="Q43" s="663"/>
      <c r="R43" s="664">
        <v>31909692</v>
      </c>
      <c r="S43" s="703"/>
      <c r="T43" s="703"/>
      <c r="U43" s="703"/>
      <c r="V43" s="703"/>
      <c r="W43" s="703"/>
      <c r="X43" s="703"/>
      <c r="Y43" s="704"/>
      <c r="Z43" s="705">
        <v>100</v>
      </c>
      <c r="AA43" s="705"/>
      <c r="AB43" s="705"/>
      <c r="AC43" s="705"/>
      <c r="AD43" s="706">
        <v>9915754</v>
      </c>
      <c r="AE43" s="706"/>
      <c r="AF43" s="706"/>
      <c r="AG43" s="706"/>
      <c r="AH43" s="706"/>
      <c r="AI43" s="706"/>
      <c r="AJ43" s="706"/>
      <c r="AK43" s="706"/>
      <c r="AL43" s="667">
        <v>100</v>
      </c>
      <c r="AM43" s="707"/>
      <c r="AN43" s="707"/>
      <c r="AO43" s="708"/>
      <c r="BV43" s="238"/>
      <c r="BW43" s="238"/>
      <c r="BX43" s="238"/>
      <c r="BY43" s="238"/>
      <c r="BZ43" s="238"/>
      <c r="CA43" s="238"/>
      <c r="CB43" s="238"/>
      <c r="CD43" s="677" t="s">
        <v>357</v>
      </c>
      <c r="CE43" s="678"/>
      <c r="CF43" s="678"/>
      <c r="CG43" s="678"/>
      <c r="CH43" s="678"/>
      <c r="CI43" s="678"/>
      <c r="CJ43" s="678"/>
      <c r="CK43" s="678"/>
      <c r="CL43" s="678"/>
      <c r="CM43" s="678"/>
      <c r="CN43" s="678"/>
      <c r="CO43" s="678"/>
      <c r="CP43" s="678"/>
      <c r="CQ43" s="679"/>
      <c r="CR43" s="680">
        <v>86115</v>
      </c>
      <c r="CS43" s="699"/>
      <c r="CT43" s="699"/>
      <c r="CU43" s="699"/>
      <c r="CV43" s="699"/>
      <c r="CW43" s="699"/>
      <c r="CX43" s="699"/>
      <c r="CY43" s="700"/>
      <c r="CZ43" s="683">
        <v>0.3</v>
      </c>
      <c r="DA43" s="701"/>
      <c r="DB43" s="701"/>
      <c r="DC43" s="702"/>
      <c r="DD43" s="686">
        <v>86115</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304</v>
      </c>
      <c r="CE44" s="694"/>
      <c r="CF44" s="677" t="s">
        <v>358</v>
      </c>
      <c r="CG44" s="678"/>
      <c r="CH44" s="678"/>
      <c r="CI44" s="678"/>
      <c r="CJ44" s="678"/>
      <c r="CK44" s="678"/>
      <c r="CL44" s="678"/>
      <c r="CM44" s="678"/>
      <c r="CN44" s="678"/>
      <c r="CO44" s="678"/>
      <c r="CP44" s="678"/>
      <c r="CQ44" s="679"/>
      <c r="CR44" s="680">
        <v>2624950</v>
      </c>
      <c r="CS44" s="681"/>
      <c r="CT44" s="681"/>
      <c r="CU44" s="681"/>
      <c r="CV44" s="681"/>
      <c r="CW44" s="681"/>
      <c r="CX44" s="681"/>
      <c r="CY44" s="682"/>
      <c r="CZ44" s="683">
        <v>8.5</v>
      </c>
      <c r="DA44" s="684"/>
      <c r="DB44" s="684"/>
      <c r="DC44" s="685"/>
      <c r="DD44" s="686">
        <v>473844</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360</v>
      </c>
      <c r="CG45" s="678"/>
      <c r="CH45" s="678"/>
      <c r="CI45" s="678"/>
      <c r="CJ45" s="678"/>
      <c r="CK45" s="678"/>
      <c r="CL45" s="678"/>
      <c r="CM45" s="678"/>
      <c r="CN45" s="678"/>
      <c r="CO45" s="678"/>
      <c r="CP45" s="678"/>
      <c r="CQ45" s="679"/>
      <c r="CR45" s="680">
        <v>1281467</v>
      </c>
      <c r="CS45" s="699"/>
      <c r="CT45" s="699"/>
      <c r="CU45" s="699"/>
      <c r="CV45" s="699"/>
      <c r="CW45" s="699"/>
      <c r="CX45" s="699"/>
      <c r="CY45" s="700"/>
      <c r="CZ45" s="683">
        <v>4.0999999999999996</v>
      </c>
      <c r="DA45" s="701"/>
      <c r="DB45" s="701"/>
      <c r="DC45" s="702"/>
      <c r="DD45" s="686">
        <v>88349</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362</v>
      </c>
      <c r="CG46" s="678"/>
      <c r="CH46" s="678"/>
      <c r="CI46" s="678"/>
      <c r="CJ46" s="678"/>
      <c r="CK46" s="678"/>
      <c r="CL46" s="678"/>
      <c r="CM46" s="678"/>
      <c r="CN46" s="678"/>
      <c r="CO46" s="678"/>
      <c r="CP46" s="678"/>
      <c r="CQ46" s="679"/>
      <c r="CR46" s="680">
        <v>1321668</v>
      </c>
      <c r="CS46" s="681"/>
      <c r="CT46" s="681"/>
      <c r="CU46" s="681"/>
      <c r="CV46" s="681"/>
      <c r="CW46" s="681"/>
      <c r="CX46" s="681"/>
      <c r="CY46" s="682"/>
      <c r="CZ46" s="683">
        <v>4.3</v>
      </c>
      <c r="DA46" s="684"/>
      <c r="DB46" s="684"/>
      <c r="DC46" s="685"/>
      <c r="DD46" s="686">
        <v>381280</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364</v>
      </c>
      <c r="CG47" s="678"/>
      <c r="CH47" s="678"/>
      <c r="CI47" s="678"/>
      <c r="CJ47" s="678"/>
      <c r="CK47" s="678"/>
      <c r="CL47" s="678"/>
      <c r="CM47" s="678"/>
      <c r="CN47" s="678"/>
      <c r="CO47" s="678"/>
      <c r="CP47" s="678"/>
      <c r="CQ47" s="679"/>
      <c r="CR47" s="680">
        <v>282418</v>
      </c>
      <c r="CS47" s="699"/>
      <c r="CT47" s="699"/>
      <c r="CU47" s="699"/>
      <c r="CV47" s="699"/>
      <c r="CW47" s="699"/>
      <c r="CX47" s="699"/>
      <c r="CY47" s="700"/>
      <c r="CZ47" s="683">
        <v>0.9</v>
      </c>
      <c r="DA47" s="701"/>
      <c r="DB47" s="701"/>
      <c r="DC47" s="702"/>
      <c r="DD47" s="686">
        <v>148656</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365</v>
      </c>
      <c r="CG48" s="678"/>
      <c r="CH48" s="678"/>
      <c r="CI48" s="678"/>
      <c r="CJ48" s="678"/>
      <c r="CK48" s="678"/>
      <c r="CL48" s="678"/>
      <c r="CM48" s="678"/>
      <c r="CN48" s="678"/>
      <c r="CO48" s="678"/>
      <c r="CP48" s="678"/>
      <c r="CQ48" s="679"/>
      <c r="CR48" s="680" t="s">
        <v>127</v>
      </c>
      <c r="CS48" s="681"/>
      <c r="CT48" s="681"/>
      <c r="CU48" s="681"/>
      <c r="CV48" s="681"/>
      <c r="CW48" s="681"/>
      <c r="CX48" s="681"/>
      <c r="CY48" s="682"/>
      <c r="CZ48" s="683" t="s">
        <v>239</v>
      </c>
      <c r="DA48" s="684"/>
      <c r="DB48" s="684"/>
      <c r="DC48" s="685"/>
      <c r="DD48" s="686" t="s">
        <v>239</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366</v>
      </c>
      <c r="CE49" s="662"/>
      <c r="CF49" s="662"/>
      <c r="CG49" s="662"/>
      <c r="CH49" s="662"/>
      <c r="CI49" s="662"/>
      <c r="CJ49" s="662"/>
      <c r="CK49" s="662"/>
      <c r="CL49" s="662"/>
      <c r="CM49" s="662"/>
      <c r="CN49" s="662"/>
      <c r="CO49" s="662"/>
      <c r="CP49" s="662"/>
      <c r="CQ49" s="663"/>
      <c r="CR49" s="664">
        <v>30923633</v>
      </c>
      <c r="CS49" s="665"/>
      <c r="CT49" s="665"/>
      <c r="CU49" s="665"/>
      <c r="CV49" s="665"/>
      <c r="CW49" s="665"/>
      <c r="CX49" s="665"/>
      <c r="CY49" s="666"/>
      <c r="CZ49" s="667">
        <v>100</v>
      </c>
      <c r="DA49" s="668"/>
      <c r="DB49" s="668"/>
      <c r="DC49" s="669"/>
      <c r="DD49" s="670">
        <v>12102549</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elCjC6TOnoHY5OL9/KunW9F8puS6uv/6bUwTzjKDO1ImSZxe0aXPIz2yhI5Z5okNLlHiLqC0eGpWN7LucCUFew==" saltValue="oWSrw+Fdztr6TpLk601Qy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85" zoomScaleNormal="8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368</v>
      </c>
      <c r="DK2" s="1206"/>
      <c r="DL2" s="1206"/>
      <c r="DM2" s="1206"/>
      <c r="DN2" s="1206"/>
      <c r="DO2" s="1207"/>
      <c r="DP2" s="251"/>
      <c r="DQ2" s="1205" t="s">
        <v>369</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370</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372</v>
      </c>
      <c r="B5" s="1091"/>
      <c r="C5" s="1091"/>
      <c r="D5" s="1091"/>
      <c r="E5" s="1091"/>
      <c r="F5" s="1091"/>
      <c r="G5" s="1091"/>
      <c r="H5" s="1091"/>
      <c r="I5" s="1091"/>
      <c r="J5" s="1091"/>
      <c r="K5" s="1091"/>
      <c r="L5" s="1091"/>
      <c r="M5" s="1091"/>
      <c r="N5" s="1091"/>
      <c r="O5" s="1091"/>
      <c r="P5" s="1092"/>
      <c r="Q5" s="1096" t="s">
        <v>373</v>
      </c>
      <c r="R5" s="1097"/>
      <c r="S5" s="1097"/>
      <c r="T5" s="1097"/>
      <c r="U5" s="1098"/>
      <c r="V5" s="1096" t="s">
        <v>374</v>
      </c>
      <c r="W5" s="1097"/>
      <c r="X5" s="1097"/>
      <c r="Y5" s="1097"/>
      <c r="Z5" s="1098"/>
      <c r="AA5" s="1096" t="s">
        <v>375</v>
      </c>
      <c r="AB5" s="1097"/>
      <c r="AC5" s="1097"/>
      <c r="AD5" s="1097"/>
      <c r="AE5" s="1097"/>
      <c r="AF5" s="1208" t="s">
        <v>376</v>
      </c>
      <c r="AG5" s="1097"/>
      <c r="AH5" s="1097"/>
      <c r="AI5" s="1097"/>
      <c r="AJ5" s="1112"/>
      <c r="AK5" s="1097" t="s">
        <v>377</v>
      </c>
      <c r="AL5" s="1097"/>
      <c r="AM5" s="1097"/>
      <c r="AN5" s="1097"/>
      <c r="AO5" s="1098"/>
      <c r="AP5" s="1096" t="s">
        <v>378</v>
      </c>
      <c r="AQ5" s="1097"/>
      <c r="AR5" s="1097"/>
      <c r="AS5" s="1097"/>
      <c r="AT5" s="1098"/>
      <c r="AU5" s="1096" t="s">
        <v>379</v>
      </c>
      <c r="AV5" s="1097"/>
      <c r="AW5" s="1097"/>
      <c r="AX5" s="1097"/>
      <c r="AY5" s="1112"/>
      <c r="AZ5" s="258"/>
      <c r="BA5" s="258"/>
      <c r="BB5" s="258"/>
      <c r="BC5" s="258"/>
      <c r="BD5" s="258"/>
      <c r="BE5" s="259"/>
      <c r="BF5" s="259"/>
      <c r="BG5" s="259"/>
      <c r="BH5" s="259"/>
      <c r="BI5" s="259"/>
      <c r="BJ5" s="259"/>
      <c r="BK5" s="259"/>
      <c r="BL5" s="259"/>
      <c r="BM5" s="259"/>
      <c r="BN5" s="259"/>
      <c r="BO5" s="259"/>
      <c r="BP5" s="259"/>
      <c r="BQ5" s="1090" t="s">
        <v>380</v>
      </c>
      <c r="BR5" s="1091"/>
      <c r="BS5" s="1091"/>
      <c r="BT5" s="1091"/>
      <c r="BU5" s="1091"/>
      <c r="BV5" s="1091"/>
      <c r="BW5" s="1091"/>
      <c r="BX5" s="1091"/>
      <c r="BY5" s="1091"/>
      <c r="BZ5" s="1091"/>
      <c r="CA5" s="1091"/>
      <c r="CB5" s="1091"/>
      <c r="CC5" s="1091"/>
      <c r="CD5" s="1091"/>
      <c r="CE5" s="1091"/>
      <c r="CF5" s="1091"/>
      <c r="CG5" s="1092"/>
      <c r="CH5" s="1096" t="s">
        <v>381</v>
      </c>
      <c r="CI5" s="1097"/>
      <c r="CJ5" s="1097"/>
      <c r="CK5" s="1097"/>
      <c r="CL5" s="1098"/>
      <c r="CM5" s="1096" t="s">
        <v>382</v>
      </c>
      <c r="CN5" s="1097"/>
      <c r="CO5" s="1097"/>
      <c r="CP5" s="1097"/>
      <c r="CQ5" s="1098"/>
      <c r="CR5" s="1096" t="s">
        <v>383</v>
      </c>
      <c r="CS5" s="1097"/>
      <c r="CT5" s="1097"/>
      <c r="CU5" s="1097"/>
      <c r="CV5" s="1098"/>
      <c r="CW5" s="1096" t="s">
        <v>384</v>
      </c>
      <c r="CX5" s="1097"/>
      <c r="CY5" s="1097"/>
      <c r="CZ5" s="1097"/>
      <c r="DA5" s="1098"/>
      <c r="DB5" s="1096" t="s">
        <v>385</v>
      </c>
      <c r="DC5" s="1097"/>
      <c r="DD5" s="1097"/>
      <c r="DE5" s="1097"/>
      <c r="DF5" s="1098"/>
      <c r="DG5" s="1193" t="s">
        <v>386</v>
      </c>
      <c r="DH5" s="1194"/>
      <c r="DI5" s="1194"/>
      <c r="DJ5" s="1194"/>
      <c r="DK5" s="1195"/>
      <c r="DL5" s="1193" t="s">
        <v>387</v>
      </c>
      <c r="DM5" s="1194"/>
      <c r="DN5" s="1194"/>
      <c r="DO5" s="1194"/>
      <c r="DP5" s="1195"/>
      <c r="DQ5" s="1096" t="s">
        <v>388</v>
      </c>
      <c r="DR5" s="1097"/>
      <c r="DS5" s="1097"/>
      <c r="DT5" s="1097"/>
      <c r="DU5" s="1098"/>
      <c r="DV5" s="1096" t="s">
        <v>379</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389</v>
      </c>
      <c r="C7" s="1146"/>
      <c r="D7" s="1146"/>
      <c r="E7" s="1146"/>
      <c r="F7" s="1146"/>
      <c r="G7" s="1146"/>
      <c r="H7" s="1146"/>
      <c r="I7" s="1146"/>
      <c r="J7" s="1146"/>
      <c r="K7" s="1146"/>
      <c r="L7" s="1146"/>
      <c r="M7" s="1146"/>
      <c r="N7" s="1146"/>
      <c r="O7" s="1146"/>
      <c r="P7" s="1147"/>
      <c r="Q7" s="1199">
        <v>31910</v>
      </c>
      <c r="R7" s="1200"/>
      <c r="S7" s="1200"/>
      <c r="T7" s="1200"/>
      <c r="U7" s="1200"/>
      <c r="V7" s="1200">
        <v>30924</v>
      </c>
      <c r="W7" s="1200"/>
      <c r="X7" s="1200"/>
      <c r="Y7" s="1200"/>
      <c r="Z7" s="1200"/>
      <c r="AA7" s="1200">
        <v>986</v>
      </c>
      <c r="AB7" s="1200"/>
      <c r="AC7" s="1200"/>
      <c r="AD7" s="1200"/>
      <c r="AE7" s="1201"/>
      <c r="AF7" s="1202">
        <v>779</v>
      </c>
      <c r="AG7" s="1203"/>
      <c r="AH7" s="1203"/>
      <c r="AI7" s="1203"/>
      <c r="AJ7" s="1204"/>
      <c r="AK7" s="1186">
        <v>3095</v>
      </c>
      <c r="AL7" s="1187"/>
      <c r="AM7" s="1187"/>
      <c r="AN7" s="1187"/>
      <c r="AO7" s="1187"/>
      <c r="AP7" s="1187">
        <v>16143</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595</v>
      </c>
      <c r="BT7" s="1191"/>
      <c r="BU7" s="1191"/>
      <c r="BV7" s="1191"/>
      <c r="BW7" s="1191"/>
      <c r="BX7" s="1191"/>
      <c r="BY7" s="1191"/>
      <c r="BZ7" s="1191"/>
      <c r="CA7" s="1191"/>
      <c r="CB7" s="1191"/>
      <c r="CC7" s="1191"/>
      <c r="CD7" s="1191"/>
      <c r="CE7" s="1191"/>
      <c r="CF7" s="1191"/>
      <c r="CG7" s="1192"/>
      <c r="CH7" s="1183">
        <v>-98</v>
      </c>
      <c r="CI7" s="1184"/>
      <c r="CJ7" s="1184"/>
      <c r="CK7" s="1184"/>
      <c r="CL7" s="1185"/>
      <c r="CM7" s="1183">
        <v>1211</v>
      </c>
      <c r="CN7" s="1184"/>
      <c r="CO7" s="1184"/>
      <c r="CP7" s="1184"/>
      <c r="CQ7" s="1185"/>
      <c r="CR7" s="1183">
        <v>5</v>
      </c>
      <c r="CS7" s="1184"/>
      <c r="CT7" s="1184"/>
      <c r="CU7" s="1184"/>
      <c r="CV7" s="1185"/>
      <c r="CW7" s="1183" t="s">
        <v>582</v>
      </c>
      <c r="CX7" s="1184"/>
      <c r="CY7" s="1184"/>
      <c r="CZ7" s="1184"/>
      <c r="DA7" s="1185"/>
      <c r="DB7" s="1183" t="s">
        <v>582</v>
      </c>
      <c r="DC7" s="1184"/>
      <c r="DD7" s="1184"/>
      <c r="DE7" s="1184"/>
      <c r="DF7" s="1185"/>
      <c r="DG7" s="1183">
        <v>449</v>
      </c>
      <c r="DH7" s="1184"/>
      <c r="DI7" s="1184"/>
      <c r="DJ7" s="1184"/>
      <c r="DK7" s="1185"/>
      <c r="DL7" s="1183" t="s">
        <v>582</v>
      </c>
      <c r="DM7" s="1184"/>
      <c r="DN7" s="1184"/>
      <c r="DO7" s="1184"/>
      <c r="DP7" s="1185"/>
      <c r="DQ7" s="1183" t="s">
        <v>582</v>
      </c>
      <c r="DR7" s="1184"/>
      <c r="DS7" s="1184"/>
      <c r="DT7" s="1184"/>
      <c r="DU7" s="1185"/>
      <c r="DV7" s="1210"/>
      <c r="DW7" s="1211"/>
      <c r="DX7" s="1211"/>
      <c r="DY7" s="1211"/>
      <c r="DZ7" s="1212"/>
      <c r="EA7" s="256"/>
    </row>
    <row r="8" spans="1:131" s="257" customFormat="1" ht="26.25" customHeight="1" x14ac:dyDescent="0.15">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390</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391</v>
      </c>
      <c r="B23" s="1039" t="s">
        <v>392</v>
      </c>
      <c r="C23" s="1040"/>
      <c r="D23" s="1040"/>
      <c r="E23" s="1040"/>
      <c r="F23" s="1040"/>
      <c r="G23" s="1040"/>
      <c r="H23" s="1040"/>
      <c r="I23" s="1040"/>
      <c r="J23" s="1040"/>
      <c r="K23" s="1040"/>
      <c r="L23" s="1040"/>
      <c r="M23" s="1040"/>
      <c r="N23" s="1040"/>
      <c r="O23" s="1040"/>
      <c r="P23" s="1041"/>
      <c r="Q23" s="1163">
        <v>31910</v>
      </c>
      <c r="R23" s="1164"/>
      <c r="S23" s="1164"/>
      <c r="T23" s="1164"/>
      <c r="U23" s="1164"/>
      <c r="V23" s="1164">
        <v>30924</v>
      </c>
      <c r="W23" s="1164"/>
      <c r="X23" s="1164"/>
      <c r="Y23" s="1164"/>
      <c r="Z23" s="1164"/>
      <c r="AA23" s="1164">
        <v>986</v>
      </c>
      <c r="AB23" s="1164"/>
      <c r="AC23" s="1164"/>
      <c r="AD23" s="1164"/>
      <c r="AE23" s="1165"/>
      <c r="AF23" s="1166">
        <v>779</v>
      </c>
      <c r="AG23" s="1164"/>
      <c r="AH23" s="1164"/>
      <c r="AI23" s="1164"/>
      <c r="AJ23" s="1167"/>
      <c r="AK23" s="1168"/>
      <c r="AL23" s="1169"/>
      <c r="AM23" s="1169"/>
      <c r="AN23" s="1169"/>
      <c r="AO23" s="1169"/>
      <c r="AP23" s="1164">
        <v>16143</v>
      </c>
      <c r="AQ23" s="1164"/>
      <c r="AR23" s="1164"/>
      <c r="AS23" s="1164"/>
      <c r="AT23" s="1164"/>
      <c r="AU23" s="1170"/>
      <c r="AV23" s="1170"/>
      <c r="AW23" s="1170"/>
      <c r="AX23" s="1170"/>
      <c r="AY23" s="1171"/>
      <c r="AZ23" s="1160" t="s">
        <v>393</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394</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395</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372</v>
      </c>
      <c r="B26" s="1091"/>
      <c r="C26" s="1091"/>
      <c r="D26" s="1091"/>
      <c r="E26" s="1091"/>
      <c r="F26" s="1091"/>
      <c r="G26" s="1091"/>
      <c r="H26" s="1091"/>
      <c r="I26" s="1091"/>
      <c r="J26" s="1091"/>
      <c r="K26" s="1091"/>
      <c r="L26" s="1091"/>
      <c r="M26" s="1091"/>
      <c r="N26" s="1091"/>
      <c r="O26" s="1091"/>
      <c r="P26" s="1092"/>
      <c r="Q26" s="1096" t="s">
        <v>396</v>
      </c>
      <c r="R26" s="1097"/>
      <c r="S26" s="1097"/>
      <c r="T26" s="1097"/>
      <c r="U26" s="1098"/>
      <c r="V26" s="1096" t="s">
        <v>397</v>
      </c>
      <c r="W26" s="1097"/>
      <c r="X26" s="1097"/>
      <c r="Y26" s="1097"/>
      <c r="Z26" s="1098"/>
      <c r="AA26" s="1096" t="s">
        <v>398</v>
      </c>
      <c r="AB26" s="1097"/>
      <c r="AC26" s="1097"/>
      <c r="AD26" s="1097"/>
      <c r="AE26" s="1097"/>
      <c r="AF26" s="1154" t="s">
        <v>399</v>
      </c>
      <c r="AG26" s="1103"/>
      <c r="AH26" s="1103"/>
      <c r="AI26" s="1103"/>
      <c r="AJ26" s="1155"/>
      <c r="AK26" s="1097" t="s">
        <v>400</v>
      </c>
      <c r="AL26" s="1097"/>
      <c r="AM26" s="1097"/>
      <c r="AN26" s="1097"/>
      <c r="AO26" s="1098"/>
      <c r="AP26" s="1096" t="s">
        <v>401</v>
      </c>
      <c r="AQ26" s="1097"/>
      <c r="AR26" s="1097"/>
      <c r="AS26" s="1097"/>
      <c r="AT26" s="1098"/>
      <c r="AU26" s="1096" t="s">
        <v>402</v>
      </c>
      <c r="AV26" s="1097"/>
      <c r="AW26" s="1097"/>
      <c r="AX26" s="1097"/>
      <c r="AY26" s="1098"/>
      <c r="AZ26" s="1096" t="s">
        <v>403</v>
      </c>
      <c r="BA26" s="1097"/>
      <c r="BB26" s="1097"/>
      <c r="BC26" s="1097"/>
      <c r="BD26" s="1098"/>
      <c r="BE26" s="1096" t="s">
        <v>379</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404</v>
      </c>
      <c r="C28" s="1146"/>
      <c r="D28" s="1146"/>
      <c r="E28" s="1146"/>
      <c r="F28" s="1146"/>
      <c r="G28" s="1146"/>
      <c r="H28" s="1146"/>
      <c r="I28" s="1146"/>
      <c r="J28" s="1146"/>
      <c r="K28" s="1146"/>
      <c r="L28" s="1146"/>
      <c r="M28" s="1146"/>
      <c r="N28" s="1146"/>
      <c r="O28" s="1146"/>
      <c r="P28" s="1147"/>
      <c r="Q28" s="1148">
        <v>3859</v>
      </c>
      <c r="R28" s="1149"/>
      <c r="S28" s="1149"/>
      <c r="T28" s="1149"/>
      <c r="U28" s="1149"/>
      <c r="V28" s="1149">
        <v>3740</v>
      </c>
      <c r="W28" s="1149"/>
      <c r="X28" s="1149"/>
      <c r="Y28" s="1149"/>
      <c r="Z28" s="1149"/>
      <c r="AA28" s="1149">
        <v>119</v>
      </c>
      <c r="AB28" s="1149"/>
      <c r="AC28" s="1149"/>
      <c r="AD28" s="1149"/>
      <c r="AE28" s="1150"/>
      <c r="AF28" s="1151">
        <v>119</v>
      </c>
      <c r="AG28" s="1149"/>
      <c r="AH28" s="1149"/>
      <c r="AI28" s="1149"/>
      <c r="AJ28" s="1152"/>
      <c r="AK28" s="1153">
        <v>349</v>
      </c>
      <c r="AL28" s="1141"/>
      <c r="AM28" s="1141"/>
      <c r="AN28" s="1141"/>
      <c r="AO28" s="1141"/>
      <c r="AP28" s="1141" t="s">
        <v>582</v>
      </c>
      <c r="AQ28" s="1141"/>
      <c r="AR28" s="1141"/>
      <c r="AS28" s="1141"/>
      <c r="AT28" s="1141"/>
      <c r="AU28" s="1141" t="s">
        <v>582</v>
      </c>
      <c r="AV28" s="1141"/>
      <c r="AW28" s="1141"/>
      <c r="AX28" s="1141"/>
      <c r="AY28" s="1141"/>
      <c r="AZ28" s="1142" t="s">
        <v>582</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405</v>
      </c>
      <c r="C29" s="1133"/>
      <c r="D29" s="1133"/>
      <c r="E29" s="1133"/>
      <c r="F29" s="1133"/>
      <c r="G29" s="1133"/>
      <c r="H29" s="1133"/>
      <c r="I29" s="1133"/>
      <c r="J29" s="1133"/>
      <c r="K29" s="1133"/>
      <c r="L29" s="1133"/>
      <c r="M29" s="1133"/>
      <c r="N29" s="1133"/>
      <c r="O29" s="1133"/>
      <c r="P29" s="1134"/>
      <c r="Q29" s="1138">
        <v>4462</v>
      </c>
      <c r="R29" s="1139"/>
      <c r="S29" s="1139"/>
      <c r="T29" s="1139"/>
      <c r="U29" s="1139"/>
      <c r="V29" s="1139">
        <v>4364</v>
      </c>
      <c r="W29" s="1139"/>
      <c r="X29" s="1139"/>
      <c r="Y29" s="1139"/>
      <c r="Z29" s="1139"/>
      <c r="AA29" s="1139">
        <v>98</v>
      </c>
      <c r="AB29" s="1139"/>
      <c r="AC29" s="1139"/>
      <c r="AD29" s="1139"/>
      <c r="AE29" s="1140"/>
      <c r="AF29" s="1114">
        <v>98</v>
      </c>
      <c r="AG29" s="1115"/>
      <c r="AH29" s="1115"/>
      <c r="AI29" s="1115"/>
      <c r="AJ29" s="1116"/>
      <c r="AK29" s="1075">
        <v>659</v>
      </c>
      <c r="AL29" s="1066"/>
      <c r="AM29" s="1066"/>
      <c r="AN29" s="1066"/>
      <c r="AO29" s="1066"/>
      <c r="AP29" s="1066" t="s">
        <v>582</v>
      </c>
      <c r="AQ29" s="1066"/>
      <c r="AR29" s="1066"/>
      <c r="AS29" s="1066"/>
      <c r="AT29" s="1066"/>
      <c r="AU29" s="1066" t="s">
        <v>582</v>
      </c>
      <c r="AV29" s="1066"/>
      <c r="AW29" s="1066"/>
      <c r="AX29" s="1066"/>
      <c r="AY29" s="1066"/>
      <c r="AZ29" s="1137" t="s">
        <v>583</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406</v>
      </c>
      <c r="C30" s="1133"/>
      <c r="D30" s="1133"/>
      <c r="E30" s="1133"/>
      <c r="F30" s="1133"/>
      <c r="G30" s="1133"/>
      <c r="H30" s="1133"/>
      <c r="I30" s="1133"/>
      <c r="J30" s="1133"/>
      <c r="K30" s="1133"/>
      <c r="L30" s="1133"/>
      <c r="M30" s="1133"/>
      <c r="N30" s="1133"/>
      <c r="O30" s="1133"/>
      <c r="P30" s="1134"/>
      <c r="Q30" s="1138">
        <v>29</v>
      </c>
      <c r="R30" s="1139"/>
      <c r="S30" s="1139"/>
      <c r="T30" s="1139"/>
      <c r="U30" s="1139"/>
      <c r="V30" s="1139">
        <v>15</v>
      </c>
      <c r="W30" s="1139"/>
      <c r="X30" s="1139"/>
      <c r="Y30" s="1139"/>
      <c r="Z30" s="1139"/>
      <c r="AA30" s="1139">
        <v>14</v>
      </c>
      <c r="AB30" s="1139"/>
      <c r="AC30" s="1139"/>
      <c r="AD30" s="1139"/>
      <c r="AE30" s="1140"/>
      <c r="AF30" s="1114">
        <v>14</v>
      </c>
      <c r="AG30" s="1115"/>
      <c r="AH30" s="1115"/>
      <c r="AI30" s="1115"/>
      <c r="AJ30" s="1116"/>
      <c r="AK30" s="1075" t="s">
        <v>605</v>
      </c>
      <c r="AL30" s="1066"/>
      <c r="AM30" s="1066"/>
      <c r="AN30" s="1066"/>
      <c r="AO30" s="1066"/>
      <c r="AP30" s="1066" t="s">
        <v>582</v>
      </c>
      <c r="AQ30" s="1066"/>
      <c r="AR30" s="1066"/>
      <c r="AS30" s="1066"/>
      <c r="AT30" s="1066"/>
      <c r="AU30" s="1066" t="s">
        <v>582</v>
      </c>
      <c r="AV30" s="1066"/>
      <c r="AW30" s="1066"/>
      <c r="AX30" s="1066"/>
      <c r="AY30" s="1066"/>
      <c r="AZ30" s="1137" t="s">
        <v>582</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407</v>
      </c>
      <c r="C31" s="1133"/>
      <c r="D31" s="1133"/>
      <c r="E31" s="1133"/>
      <c r="F31" s="1133"/>
      <c r="G31" s="1133"/>
      <c r="H31" s="1133"/>
      <c r="I31" s="1133"/>
      <c r="J31" s="1133"/>
      <c r="K31" s="1133"/>
      <c r="L31" s="1133"/>
      <c r="M31" s="1133"/>
      <c r="N31" s="1133"/>
      <c r="O31" s="1133"/>
      <c r="P31" s="1134"/>
      <c r="Q31" s="1138">
        <v>547</v>
      </c>
      <c r="R31" s="1139"/>
      <c r="S31" s="1139"/>
      <c r="T31" s="1139"/>
      <c r="U31" s="1139"/>
      <c r="V31" s="1139">
        <v>537</v>
      </c>
      <c r="W31" s="1139"/>
      <c r="X31" s="1139"/>
      <c r="Y31" s="1139"/>
      <c r="Z31" s="1139"/>
      <c r="AA31" s="1139">
        <v>10</v>
      </c>
      <c r="AB31" s="1139"/>
      <c r="AC31" s="1139"/>
      <c r="AD31" s="1139"/>
      <c r="AE31" s="1140"/>
      <c r="AF31" s="1114">
        <v>10</v>
      </c>
      <c r="AG31" s="1115"/>
      <c r="AH31" s="1115"/>
      <c r="AI31" s="1115"/>
      <c r="AJ31" s="1116"/>
      <c r="AK31" s="1075">
        <v>140</v>
      </c>
      <c r="AL31" s="1066"/>
      <c r="AM31" s="1066"/>
      <c r="AN31" s="1066"/>
      <c r="AO31" s="1066"/>
      <c r="AP31" s="1066" t="s">
        <v>582</v>
      </c>
      <c r="AQ31" s="1066"/>
      <c r="AR31" s="1066"/>
      <c r="AS31" s="1066"/>
      <c r="AT31" s="1066"/>
      <c r="AU31" s="1066" t="s">
        <v>582</v>
      </c>
      <c r="AV31" s="1066"/>
      <c r="AW31" s="1066"/>
      <c r="AX31" s="1066"/>
      <c r="AY31" s="1066"/>
      <c r="AZ31" s="1137" t="s">
        <v>582</v>
      </c>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408</v>
      </c>
      <c r="C32" s="1133"/>
      <c r="D32" s="1133"/>
      <c r="E32" s="1133"/>
      <c r="F32" s="1133"/>
      <c r="G32" s="1133"/>
      <c r="H32" s="1133"/>
      <c r="I32" s="1133"/>
      <c r="J32" s="1133"/>
      <c r="K32" s="1133"/>
      <c r="L32" s="1133"/>
      <c r="M32" s="1133"/>
      <c r="N32" s="1133"/>
      <c r="O32" s="1133"/>
      <c r="P32" s="1134"/>
      <c r="Q32" s="1138">
        <v>1015</v>
      </c>
      <c r="R32" s="1139"/>
      <c r="S32" s="1139"/>
      <c r="T32" s="1139"/>
      <c r="U32" s="1139"/>
      <c r="V32" s="1139">
        <v>944</v>
      </c>
      <c r="W32" s="1139"/>
      <c r="X32" s="1139"/>
      <c r="Y32" s="1139"/>
      <c r="Z32" s="1139"/>
      <c r="AA32" s="1139">
        <v>71</v>
      </c>
      <c r="AB32" s="1139"/>
      <c r="AC32" s="1139"/>
      <c r="AD32" s="1139"/>
      <c r="AE32" s="1140"/>
      <c r="AF32" s="1114">
        <v>764</v>
      </c>
      <c r="AG32" s="1115"/>
      <c r="AH32" s="1115"/>
      <c r="AI32" s="1115"/>
      <c r="AJ32" s="1116"/>
      <c r="AK32" s="1075">
        <v>10</v>
      </c>
      <c r="AL32" s="1066"/>
      <c r="AM32" s="1066"/>
      <c r="AN32" s="1066"/>
      <c r="AO32" s="1066"/>
      <c r="AP32" s="1066">
        <v>1202</v>
      </c>
      <c r="AQ32" s="1066"/>
      <c r="AR32" s="1066"/>
      <c r="AS32" s="1066"/>
      <c r="AT32" s="1066"/>
      <c r="AU32" s="1066">
        <v>1</v>
      </c>
      <c r="AV32" s="1066"/>
      <c r="AW32" s="1066"/>
      <c r="AX32" s="1066"/>
      <c r="AY32" s="1066"/>
      <c r="AZ32" s="1137" t="s">
        <v>584</v>
      </c>
      <c r="BA32" s="1137"/>
      <c r="BB32" s="1137"/>
      <c r="BC32" s="1137"/>
      <c r="BD32" s="1137"/>
      <c r="BE32" s="1127" t="s">
        <v>409</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410</v>
      </c>
      <c r="C33" s="1133"/>
      <c r="D33" s="1133"/>
      <c r="E33" s="1133"/>
      <c r="F33" s="1133"/>
      <c r="G33" s="1133"/>
      <c r="H33" s="1133"/>
      <c r="I33" s="1133"/>
      <c r="J33" s="1133"/>
      <c r="K33" s="1133"/>
      <c r="L33" s="1133"/>
      <c r="M33" s="1133"/>
      <c r="N33" s="1133"/>
      <c r="O33" s="1133"/>
      <c r="P33" s="1134"/>
      <c r="Q33" s="1138">
        <v>1451</v>
      </c>
      <c r="R33" s="1139"/>
      <c r="S33" s="1139"/>
      <c r="T33" s="1139"/>
      <c r="U33" s="1139"/>
      <c r="V33" s="1139">
        <v>1437</v>
      </c>
      <c r="W33" s="1139"/>
      <c r="X33" s="1139"/>
      <c r="Y33" s="1139"/>
      <c r="Z33" s="1139"/>
      <c r="AA33" s="1139">
        <v>14</v>
      </c>
      <c r="AB33" s="1139"/>
      <c r="AC33" s="1139"/>
      <c r="AD33" s="1139"/>
      <c r="AE33" s="1140"/>
      <c r="AF33" s="1114">
        <v>125</v>
      </c>
      <c r="AG33" s="1115"/>
      <c r="AH33" s="1115"/>
      <c r="AI33" s="1115"/>
      <c r="AJ33" s="1116"/>
      <c r="AK33" s="1075">
        <v>491</v>
      </c>
      <c r="AL33" s="1066"/>
      <c r="AM33" s="1066"/>
      <c r="AN33" s="1066"/>
      <c r="AO33" s="1066"/>
      <c r="AP33" s="1066">
        <v>9157</v>
      </c>
      <c r="AQ33" s="1066"/>
      <c r="AR33" s="1066"/>
      <c r="AS33" s="1066"/>
      <c r="AT33" s="1066"/>
      <c r="AU33" s="1066">
        <v>5623</v>
      </c>
      <c r="AV33" s="1066"/>
      <c r="AW33" s="1066"/>
      <c r="AX33" s="1066"/>
      <c r="AY33" s="1066"/>
      <c r="AZ33" s="1137" t="s">
        <v>582</v>
      </c>
      <c r="BA33" s="1137"/>
      <c r="BB33" s="1137"/>
      <c r="BC33" s="1137"/>
      <c r="BD33" s="1137"/>
      <c r="BE33" s="1127" t="s">
        <v>409</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t="s">
        <v>411</v>
      </c>
      <c r="C34" s="1133"/>
      <c r="D34" s="1133"/>
      <c r="E34" s="1133"/>
      <c r="F34" s="1133"/>
      <c r="G34" s="1133"/>
      <c r="H34" s="1133"/>
      <c r="I34" s="1133"/>
      <c r="J34" s="1133"/>
      <c r="K34" s="1133"/>
      <c r="L34" s="1133"/>
      <c r="M34" s="1133"/>
      <c r="N34" s="1133"/>
      <c r="O34" s="1133"/>
      <c r="P34" s="1134"/>
      <c r="Q34" s="1138">
        <v>1983</v>
      </c>
      <c r="R34" s="1139"/>
      <c r="S34" s="1139"/>
      <c r="T34" s="1139"/>
      <c r="U34" s="1139"/>
      <c r="V34" s="1139">
        <v>1953</v>
      </c>
      <c r="W34" s="1139"/>
      <c r="X34" s="1139"/>
      <c r="Y34" s="1139"/>
      <c r="Z34" s="1139"/>
      <c r="AA34" s="1139">
        <v>30</v>
      </c>
      <c r="AB34" s="1139"/>
      <c r="AC34" s="1139"/>
      <c r="AD34" s="1139"/>
      <c r="AE34" s="1140"/>
      <c r="AF34" s="1114">
        <v>214</v>
      </c>
      <c r="AG34" s="1115"/>
      <c r="AH34" s="1115"/>
      <c r="AI34" s="1115"/>
      <c r="AJ34" s="1116"/>
      <c r="AK34" s="1075">
        <v>560</v>
      </c>
      <c r="AL34" s="1066"/>
      <c r="AM34" s="1066"/>
      <c r="AN34" s="1066"/>
      <c r="AO34" s="1066"/>
      <c r="AP34" s="1066">
        <v>388</v>
      </c>
      <c r="AQ34" s="1066"/>
      <c r="AR34" s="1066"/>
      <c r="AS34" s="1066"/>
      <c r="AT34" s="1066"/>
      <c r="AU34" s="1066">
        <v>303</v>
      </c>
      <c r="AV34" s="1066"/>
      <c r="AW34" s="1066"/>
      <c r="AX34" s="1066"/>
      <c r="AY34" s="1066"/>
      <c r="AZ34" s="1137" t="s">
        <v>582</v>
      </c>
      <c r="BA34" s="1137"/>
      <c r="BB34" s="1137"/>
      <c r="BC34" s="1137"/>
      <c r="BD34" s="1137"/>
      <c r="BE34" s="1127" t="s">
        <v>412</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413</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391</v>
      </c>
      <c r="B63" s="1039" t="s">
        <v>414</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1344</v>
      </c>
      <c r="AG63" s="1054"/>
      <c r="AH63" s="1054"/>
      <c r="AI63" s="1054"/>
      <c r="AJ63" s="1125"/>
      <c r="AK63" s="1126"/>
      <c r="AL63" s="1058"/>
      <c r="AM63" s="1058"/>
      <c r="AN63" s="1058"/>
      <c r="AO63" s="1058"/>
      <c r="AP63" s="1054">
        <v>10747</v>
      </c>
      <c r="AQ63" s="1054"/>
      <c r="AR63" s="1054"/>
      <c r="AS63" s="1054"/>
      <c r="AT63" s="1054"/>
      <c r="AU63" s="1054">
        <v>5927</v>
      </c>
      <c r="AV63" s="1054"/>
      <c r="AW63" s="1054"/>
      <c r="AX63" s="1054"/>
      <c r="AY63" s="1054"/>
      <c r="AZ63" s="1120"/>
      <c r="BA63" s="1120"/>
      <c r="BB63" s="1120"/>
      <c r="BC63" s="1120"/>
      <c r="BD63" s="1120"/>
      <c r="BE63" s="1055" t="s">
        <v>582</v>
      </c>
      <c r="BF63" s="1055"/>
      <c r="BG63" s="1055"/>
      <c r="BH63" s="1055"/>
      <c r="BI63" s="1056"/>
      <c r="BJ63" s="1121" t="s">
        <v>415</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417</v>
      </c>
      <c r="B66" s="1091"/>
      <c r="C66" s="1091"/>
      <c r="D66" s="1091"/>
      <c r="E66" s="1091"/>
      <c r="F66" s="1091"/>
      <c r="G66" s="1091"/>
      <c r="H66" s="1091"/>
      <c r="I66" s="1091"/>
      <c r="J66" s="1091"/>
      <c r="K66" s="1091"/>
      <c r="L66" s="1091"/>
      <c r="M66" s="1091"/>
      <c r="N66" s="1091"/>
      <c r="O66" s="1091"/>
      <c r="P66" s="1092"/>
      <c r="Q66" s="1096" t="s">
        <v>396</v>
      </c>
      <c r="R66" s="1097"/>
      <c r="S66" s="1097"/>
      <c r="T66" s="1097"/>
      <c r="U66" s="1098"/>
      <c r="V66" s="1096" t="s">
        <v>418</v>
      </c>
      <c r="W66" s="1097"/>
      <c r="X66" s="1097"/>
      <c r="Y66" s="1097"/>
      <c r="Z66" s="1098"/>
      <c r="AA66" s="1096" t="s">
        <v>419</v>
      </c>
      <c r="AB66" s="1097"/>
      <c r="AC66" s="1097"/>
      <c r="AD66" s="1097"/>
      <c r="AE66" s="1098"/>
      <c r="AF66" s="1102" t="s">
        <v>420</v>
      </c>
      <c r="AG66" s="1103"/>
      <c r="AH66" s="1103"/>
      <c r="AI66" s="1103"/>
      <c r="AJ66" s="1104"/>
      <c r="AK66" s="1096" t="s">
        <v>421</v>
      </c>
      <c r="AL66" s="1091"/>
      <c r="AM66" s="1091"/>
      <c r="AN66" s="1091"/>
      <c r="AO66" s="1092"/>
      <c r="AP66" s="1096" t="s">
        <v>422</v>
      </c>
      <c r="AQ66" s="1097"/>
      <c r="AR66" s="1097"/>
      <c r="AS66" s="1097"/>
      <c r="AT66" s="1098"/>
      <c r="AU66" s="1096" t="s">
        <v>423</v>
      </c>
      <c r="AV66" s="1097"/>
      <c r="AW66" s="1097"/>
      <c r="AX66" s="1097"/>
      <c r="AY66" s="1098"/>
      <c r="AZ66" s="1096" t="s">
        <v>379</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585</v>
      </c>
      <c r="C68" s="1081"/>
      <c r="D68" s="1081"/>
      <c r="E68" s="1081"/>
      <c r="F68" s="1081"/>
      <c r="G68" s="1081"/>
      <c r="H68" s="1081"/>
      <c r="I68" s="1081"/>
      <c r="J68" s="1081"/>
      <c r="K68" s="1081"/>
      <c r="L68" s="1081"/>
      <c r="M68" s="1081"/>
      <c r="N68" s="1081"/>
      <c r="O68" s="1081"/>
      <c r="P68" s="1082"/>
      <c r="Q68" s="1083">
        <v>1109</v>
      </c>
      <c r="R68" s="1077"/>
      <c r="S68" s="1077"/>
      <c r="T68" s="1077"/>
      <c r="U68" s="1077"/>
      <c r="V68" s="1077">
        <v>1105</v>
      </c>
      <c r="W68" s="1077"/>
      <c r="X68" s="1077"/>
      <c r="Y68" s="1077"/>
      <c r="Z68" s="1077"/>
      <c r="AA68" s="1077">
        <v>4</v>
      </c>
      <c r="AB68" s="1077"/>
      <c r="AC68" s="1077"/>
      <c r="AD68" s="1077"/>
      <c r="AE68" s="1077"/>
      <c r="AF68" s="1077">
        <v>4</v>
      </c>
      <c r="AG68" s="1077"/>
      <c r="AH68" s="1077"/>
      <c r="AI68" s="1077"/>
      <c r="AJ68" s="1077"/>
      <c r="AK68" s="1077" t="s">
        <v>582</v>
      </c>
      <c r="AL68" s="1077"/>
      <c r="AM68" s="1077"/>
      <c r="AN68" s="1077"/>
      <c r="AO68" s="1077"/>
      <c r="AP68" s="1077" t="s">
        <v>582</v>
      </c>
      <c r="AQ68" s="1077"/>
      <c r="AR68" s="1077"/>
      <c r="AS68" s="1077"/>
      <c r="AT68" s="1077"/>
      <c r="AU68" s="1077" t="s">
        <v>582</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586</v>
      </c>
      <c r="C69" s="1070"/>
      <c r="D69" s="1070"/>
      <c r="E69" s="1070"/>
      <c r="F69" s="1070"/>
      <c r="G69" s="1070"/>
      <c r="H69" s="1070"/>
      <c r="I69" s="1070"/>
      <c r="J69" s="1070"/>
      <c r="K69" s="1070"/>
      <c r="L69" s="1070"/>
      <c r="M69" s="1070"/>
      <c r="N69" s="1070"/>
      <c r="O69" s="1070"/>
      <c r="P69" s="1071"/>
      <c r="Q69" s="1072">
        <v>86</v>
      </c>
      <c r="R69" s="1066"/>
      <c r="S69" s="1066"/>
      <c r="T69" s="1066"/>
      <c r="U69" s="1066"/>
      <c r="V69" s="1066">
        <v>70</v>
      </c>
      <c r="W69" s="1066"/>
      <c r="X69" s="1066"/>
      <c r="Y69" s="1066"/>
      <c r="Z69" s="1066"/>
      <c r="AA69" s="1066">
        <v>17</v>
      </c>
      <c r="AB69" s="1066"/>
      <c r="AC69" s="1066"/>
      <c r="AD69" s="1066"/>
      <c r="AE69" s="1066"/>
      <c r="AF69" s="1066">
        <v>17</v>
      </c>
      <c r="AG69" s="1066"/>
      <c r="AH69" s="1066"/>
      <c r="AI69" s="1066"/>
      <c r="AJ69" s="1066"/>
      <c r="AK69" s="1066" t="s">
        <v>582</v>
      </c>
      <c r="AL69" s="1066"/>
      <c r="AM69" s="1066"/>
      <c r="AN69" s="1066"/>
      <c r="AO69" s="1066"/>
      <c r="AP69" s="1066" t="s">
        <v>593</v>
      </c>
      <c r="AQ69" s="1066"/>
      <c r="AR69" s="1066"/>
      <c r="AS69" s="1066"/>
      <c r="AT69" s="1066"/>
      <c r="AU69" s="1066" t="s">
        <v>582</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587</v>
      </c>
      <c r="C70" s="1070"/>
      <c r="D70" s="1070"/>
      <c r="E70" s="1070"/>
      <c r="F70" s="1070"/>
      <c r="G70" s="1070"/>
      <c r="H70" s="1070"/>
      <c r="I70" s="1070"/>
      <c r="J70" s="1070"/>
      <c r="K70" s="1070"/>
      <c r="L70" s="1070"/>
      <c r="M70" s="1070"/>
      <c r="N70" s="1070"/>
      <c r="O70" s="1070"/>
      <c r="P70" s="1071"/>
      <c r="Q70" s="1072">
        <v>7102</v>
      </c>
      <c r="R70" s="1066"/>
      <c r="S70" s="1066"/>
      <c r="T70" s="1066"/>
      <c r="U70" s="1066"/>
      <c r="V70" s="1066">
        <v>6921</v>
      </c>
      <c r="W70" s="1066"/>
      <c r="X70" s="1066"/>
      <c r="Y70" s="1066"/>
      <c r="Z70" s="1066"/>
      <c r="AA70" s="1066">
        <v>181</v>
      </c>
      <c r="AB70" s="1066"/>
      <c r="AC70" s="1066"/>
      <c r="AD70" s="1066"/>
      <c r="AE70" s="1066"/>
      <c r="AF70" s="1066">
        <v>181</v>
      </c>
      <c r="AG70" s="1066"/>
      <c r="AH70" s="1066"/>
      <c r="AI70" s="1066"/>
      <c r="AJ70" s="1066"/>
      <c r="AK70" s="1066" t="s">
        <v>592</v>
      </c>
      <c r="AL70" s="1066"/>
      <c r="AM70" s="1066"/>
      <c r="AN70" s="1066"/>
      <c r="AO70" s="1066"/>
      <c r="AP70" s="1066" t="s">
        <v>582</v>
      </c>
      <c r="AQ70" s="1066"/>
      <c r="AR70" s="1066"/>
      <c r="AS70" s="1066"/>
      <c r="AT70" s="1066"/>
      <c r="AU70" s="1066" t="s">
        <v>594</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588</v>
      </c>
      <c r="C71" s="1070"/>
      <c r="D71" s="1070"/>
      <c r="E71" s="1070"/>
      <c r="F71" s="1070"/>
      <c r="G71" s="1070"/>
      <c r="H71" s="1070"/>
      <c r="I71" s="1070"/>
      <c r="J71" s="1070"/>
      <c r="K71" s="1070"/>
      <c r="L71" s="1070"/>
      <c r="M71" s="1070"/>
      <c r="N71" s="1070"/>
      <c r="O71" s="1070"/>
      <c r="P71" s="1071"/>
      <c r="Q71" s="1072">
        <v>2578</v>
      </c>
      <c r="R71" s="1066"/>
      <c r="S71" s="1066"/>
      <c r="T71" s="1066"/>
      <c r="U71" s="1066"/>
      <c r="V71" s="1066">
        <v>2531</v>
      </c>
      <c r="W71" s="1066"/>
      <c r="X71" s="1066"/>
      <c r="Y71" s="1066"/>
      <c r="Z71" s="1066"/>
      <c r="AA71" s="1066">
        <v>46</v>
      </c>
      <c r="AB71" s="1066"/>
      <c r="AC71" s="1066"/>
      <c r="AD71" s="1066"/>
      <c r="AE71" s="1066"/>
      <c r="AF71" s="1066">
        <v>46</v>
      </c>
      <c r="AG71" s="1066"/>
      <c r="AH71" s="1066"/>
      <c r="AI71" s="1066"/>
      <c r="AJ71" s="1066"/>
      <c r="AK71" s="1066">
        <v>5</v>
      </c>
      <c r="AL71" s="1066"/>
      <c r="AM71" s="1066"/>
      <c r="AN71" s="1066"/>
      <c r="AO71" s="1066"/>
      <c r="AP71" s="1066">
        <v>1948</v>
      </c>
      <c r="AQ71" s="1066"/>
      <c r="AR71" s="1066"/>
      <c r="AS71" s="1066"/>
      <c r="AT71" s="1066"/>
      <c r="AU71" s="1066">
        <v>1641</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589</v>
      </c>
      <c r="C72" s="1070"/>
      <c r="D72" s="1070"/>
      <c r="E72" s="1070"/>
      <c r="F72" s="1070"/>
      <c r="G72" s="1070"/>
      <c r="H72" s="1070"/>
      <c r="I72" s="1070"/>
      <c r="J72" s="1070"/>
      <c r="K72" s="1070"/>
      <c r="L72" s="1070"/>
      <c r="M72" s="1070"/>
      <c r="N72" s="1070"/>
      <c r="O72" s="1070"/>
      <c r="P72" s="1071"/>
      <c r="Q72" s="1072">
        <v>17</v>
      </c>
      <c r="R72" s="1066"/>
      <c r="S72" s="1066"/>
      <c r="T72" s="1066"/>
      <c r="U72" s="1066"/>
      <c r="V72" s="1066">
        <v>17</v>
      </c>
      <c r="W72" s="1066"/>
      <c r="X72" s="1066"/>
      <c r="Y72" s="1066"/>
      <c r="Z72" s="1066"/>
      <c r="AA72" s="1066">
        <v>0</v>
      </c>
      <c r="AB72" s="1066"/>
      <c r="AC72" s="1066"/>
      <c r="AD72" s="1066"/>
      <c r="AE72" s="1066"/>
      <c r="AF72" s="1066">
        <v>1</v>
      </c>
      <c r="AG72" s="1066"/>
      <c r="AH72" s="1066"/>
      <c r="AI72" s="1066"/>
      <c r="AJ72" s="1066"/>
      <c r="AK72" s="1066">
        <v>6</v>
      </c>
      <c r="AL72" s="1066"/>
      <c r="AM72" s="1066"/>
      <c r="AN72" s="1066"/>
      <c r="AO72" s="1066"/>
      <c r="AP72" s="1066" t="s">
        <v>582</v>
      </c>
      <c r="AQ72" s="1066"/>
      <c r="AR72" s="1066"/>
      <c r="AS72" s="1066"/>
      <c r="AT72" s="1066"/>
      <c r="AU72" s="1066" t="s">
        <v>582</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590</v>
      </c>
      <c r="C73" s="1070"/>
      <c r="D73" s="1070"/>
      <c r="E73" s="1070"/>
      <c r="F73" s="1070"/>
      <c r="G73" s="1070"/>
      <c r="H73" s="1070"/>
      <c r="I73" s="1070"/>
      <c r="J73" s="1070"/>
      <c r="K73" s="1070"/>
      <c r="L73" s="1070"/>
      <c r="M73" s="1070"/>
      <c r="N73" s="1070"/>
      <c r="O73" s="1070"/>
      <c r="P73" s="1071"/>
      <c r="Q73" s="1072">
        <v>342</v>
      </c>
      <c r="R73" s="1066"/>
      <c r="S73" s="1066"/>
      <c r="T73" s="1066"/>
      <c r="U73" s="1066"/>
      <c r="V73" s="1066">
        <v>286</v>
      </c>
      <c r="W73" s="1066"/>
      <c r="X73" s="1066"/>
      <c r="Y73" s="1066"/>
      <c r="Z73" s="1066"/>
      <c r="AA73" s="1066">
        <v>56</v>
      </c>
      <c r="AB73" s="1066"/>
      <c r="AC73" s="1066"/>
      <c r="AD73" s="1066"/>
      <c r="AE73" s="1066"/>
      <c r="AF73" s="1066">
        <v>56</v>
      </c>
      <c r="AG73" s="1066"/>
      <c r="AH73" s="1066"/>
      <c r="AI73" s="1066"/>
      <c r="AJ73" s="1066"/>
      <c r="AK73" s="1066" t="s">
        <v>582</v>
      </c>
      <c r="AL73" s="1066"/>
      <c r="AM73" s="1066"/>
      <c r="AN73" s="1066"/>
      <c r="AO73" s="1066"/>
      <c r="AP73" s="1066" t="s">
        <v>582</v>
      </c>
      <c r="AQ73" s="1066"/>
      <c r="AR73" s="1066"/>
      <c r="AS73" s="1066"/>
      <c r="AT73" s="1066"/>
      <c r="AU73" s="1066" t="s">
        <v>582</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591</v>
      </c>
      <c r="C74" s="1070"/>
      <c r="D74" s="1070"/>
      <c r="E74" s="1070"/>
      <c r="F74" s="1070"/>
      <c r="G74" s="1070"/>
      <c r="H74" s="1070"/>
      <c r="I74" s="1070"/>
      <c r="J74" s="1070"/>
      <c r="K74" s="1070"/>
      <c r="L74" s="1070"/>
      <c r="M74" s="1070"/>
      <c r="N74" s="1070"/>
      <c r="O74" s="1070"/>
      <c r="P74" s="1071"/>
      <c r="Q74" s="1072">
        <v>157056</v>
      </c>
      <c r="R74" s="1066"/>
      <c r="S74" s="1066"/>
      <c r="T74" s="1066"/>
      <c r="U74" s="1066"/>
      <c r="V74" s="1066">
        <v>149362</v>
      </c>
      <c r="W74" s="1066"/>
      <c r="X74" s="1066"/>
      <c r="Y74" s="1066"/>
      <c r="Z74" s="1066"/>
      <c r="AA74" s="1066">
        <v>7694</v>
      </c>
      <c r="AB74" s="1066"/>
      <c r="AC74" s="1066"/>
      <c r="AD74" s="1066"/>
      <c r="AE74" s="1066"/>
      <c r="AF74" s="1066">
        <v>7694</v>
      </c>
      <c r="AG74" s="1066"/>
      <c r="AH74" s="1066"/>
      <c r="AI74" s="1066"/>
      <c r="AJ74" s="1066"/>
      <c r="AK74" s="1066">
        <v>1365</v>
      </c>
      <c r="AL74" s="1066"/>
      <c r="AM74" s="1066"/>
      <c r="AN74" s="1066"/>
      <c r="AO74" s="1066"/>
      <c r="AP74" s="1066" t="s">
        <v>594</v>
      </c>
      <c r="AQ74" s="1066"/>
      <c r="AR74" s="1066"/>
      <c r="AS74" s="1066"/>
      <c r="AT74" s="1066"/>
      <c r="AU74" s="1066" t="s">
        <v>584</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391</v>
      </c>
      <c r="B88" s="1039" t="s">
        <v>424</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7999</v>
      </c>
      <c r="AG88" s="1054"/>
      <c r="AH88" s="1054"/>
      <c r="AI88" s="1054"/>
      <c r="AJ88" s="1054"/>
      <c r="AK88" s="1058"/>
      <c r="AL88" s="1058"/>
      <c r="AM88" s="1058"/>
      <c r="AN88" s="1058"/>
      <c r="AO88" s="1058"/>
      <c r="AP88" s="1054">
        <v>1948</v>
      </c>
      <c r="AQ88" s="1054"/>
      <c r="AR88" s="1054"/>
      <c r="AS88" s="1054"/>
      <c r="AT88" s="1054"/>
      <c r="AU88" s="1054">
        <v>1641</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39" t="s">
        <v>425</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5</v>
      </c>
      <c r="CS102" s="1046"/>
      <c r="CT102" s="1046"/>
      <c r="CU102" s="1046"/>
      <c r="CV102" s="1047"/>
      <c r="CW102" s="1045" t="s">
        <v>516</v>
      </c>
      <c r="CX102" s="1046"/>
      <c r="CY102" s="1046"/>
      <c r="CZ102" s="1046"/>
      <c r="DA102" s="1047"/>
      <c r="DB102" s="1045" t="s">
        <v>516</v>
      </c>
      <c r="DC102" s="1046"/>
      <c r="DD102" s="1046"/>
      <c r="DE102" s="1046"/>
      <c r="DF102" s="1047"/>
      <c r="DG102" s="1045">
        <v>449</v>
      </c>
      <c r="DH102" s="1046"/>
      <c r="DI102" s="1046"/>
      <c r="DJ102" s="1046"/>
      <c r="DK102" s="1047"/>
      <c r="DL102" s="1045" t="s">
        <v>516</v>
      </c>
      <c r="DM102" s="1046"/>
      <c r="DN102" s="1046"/>
      <c r="DO102" s="1046"/>
      <c r="DP102" s="1047"/>
      <c r="DQ102" s="1045" t="s">
        <v>516</v>
      </c>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426</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427</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430</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431</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432</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433</v>
      </c>
      <c r="AB109" s="989"/>
      <c r="AC109" s="989"/>
      <c r="AD109" s="989"/>
      <c r="AE109" s="990"/>
      <c r="AF109" s="991" t="s">
        <v>434</v>
      </c>
      <c r="AG109" s="989"/>
      <c r="AH109" s="989"/>
      <c r="AI109" s="989"/>
      <c r="AJ109" s="990"/>
      <c r="AK109" s="991" t="s">
        <v>307</v>
      </c>
      <c r="AL109" s="989"/>
      <c r="AM109" s="989"/>
      <c r="AN109" s="989"/>
      <c r="AO109" s="990"/>
      <c r="AP109" s="991" t="s">
        <v>435</v>
      </c>
      <c r="AQ109" s="989"/>
      <c r="AR109" s="989"/>
      <c r="AS109" s="989"/>
      <c r="AT109" s="1020"/>
      <c r="AU109" s="988" t="s">
        <v>432</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433</v>
      </c>
      <c r="BR109" s="989"/>
      <c r="BS109" s="989"/>
      <c r="BT109" s="989"/>
      <c r="BU109" s="990"/>
      <c r="BV109" s="991" t="s">
        <v>434</v>
      </c>
      <c r="BW109" s="989"/>
      <c r="BX109" s="989"/>
      <c r="BY109" s="989"/>
      <c r="BZ109" s="990"/>
      <c r="CA109" s="991" t="s">
        <v>307</v>
      </c>
      <c r="CB109" s="989"/>
      <c r="CC109" s="989"/>
      <c r="CD109" s="989"/>
      <c r="CE109" s="990"/>
      <c r="CF109" s="1027" t="s">
        <v>435</v>
      </c>
      <c r="CG109" s="1027"/>
      <c r="CH109" s="1027"/>
      <c r="CI109" s="1027"/>
      <c r="CJ109" s="1027"/>
      <c r="CK109" s="991" t="s">
        <v>436</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433</v>
      </c>
      <c r="DH109" s="989"/>
      <c r="DI109" s="989"/>
      <c r="DJ109" s="989"/>
      <c r="DK109" s="990"/>
      <c r="DL109" s="991" t="s">
        <v>434</v>
      </c>
      <c r="DM109" s="989"/>
      <c r="DN109" s="989"/>
      <c r="DO109" s="989"/>
      <c r="DP109" s="990"/>
      <c r="DQ109" s="991" t="s">
        <v>307</v>
      </c>
      <c r="DR109" s="989"/>
      <c r="DS109" s="989"/>
      <c r="DT109" s="989"/>
      <c r="DU109" s="990"/>
      <c r="DV109" s="991" t="s">
        <v>435</v>
      </c>
      <c r="DW109" s="989"/>
      <c r="DX109" s="989"/>
      <c r="DY109" s="989"/>
      <c r="DZ109" s="1020"/>
    </row>
    <row r="110" spans="1:131" s="248" customFormat="1" ht="26.25" customHeight="1" x14ac:dyDescent="0.15">
      <c r="A110" s="891" t="s">
        <v>437</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1713231</v>
      </c>
      <c r="AB110" s="982"/>
      <c r="AC110" s="982"/>
      <c r="AD110" s="982"/>
      <c r="AE110" s="983"/>
      <c r="AF110" s="984">
        <v>1642139</v>
      </c>
      <c r="AG110" s="982"/>
      <c r="AH110" s="982"/>
      <c r="AI110" s="982"/>
      <c r="AJ110" s="983"/>
      <c r="AK110" s="984">
        <v>1618296</v>
      </c>
      <c r="AL110" s="982"/>
      <c r="AM110" s="982"/>
      <c r="AN110" s="982"/>
      <c r="AO110" s="983"/>
      <c r="AP110" s="985">
        <v>17.8</v>
      </c>
      <c r="AQ110" s="986"/>
      <c r="AR110" s="986"/>
      <c r="AS110" s="986"/>
      <c r="AT110" s="987"/>
      <c r="AU110" s="1021" t="s">
        <v>73</v>
      </c>
      <c r="AV110" s="1022"/>
      <c r="AW110" s="1022"/>
      <c r="AX110" s="1022"/>
      <c r="AY110" s="1022"/>
      <c r="AZ110" s="947" t="s">
        <v>438</v>
      </c>
      <c r="BA110" s="892"/>
      <c r="BB110" s="892"/>
      <c r="BC110" s="892"/>
      <c r="BD110" s="892"/>
      <c r="BE110" s="892"/>
      <c r="BF110" s="892"/>
      <c r="BG110" s="892"/>
      <c r="BH110" s="892"/>
      <c r="BI110" s="892"/>
      <c r="BJ110" s="892"/>
      <c r="BK110" s="892"/>
      <c r="BL110" s="892"/>
      <c r="BM110" s="892"/>
      <c r="BN110" s="892"/>
      <c r="BO110" s="892"/>
      <c r="BP110" s="893"/>
      <c r="BQ110" s="948">
        <v>16115133</v>
      </c>
      <c r="BR110" s="929"/>
      <c r="BS110" s="929"/>
      <c r="BT110" s="929"/>
      <c r="BU110" s="929"/>
      <c r="BV110" s="929">
        <v>16058335</v>
      </c>
      <c r="BW110" s="929"/>
      <c r="BX110" s="929"/>
      <c r="BY110" s="929"/>
      <c r="BZ110" s="929"/>
      <c r="CA110" s="929">
        <v>16142675</v>
      </c>
      <c r="CB110" s="929"/>
      <c r="CC110" s="929"/>
      <c r="CD110" s="929"/>
      <c r="CE110" s="929"/>
      <c r="CF110" s="953">
        <v>177.7</v>
      </c>
      <c r="CG110" s="954"/>
      <c r="CH110" s="954"/>
      <c r="CI110" s="954"/>
      <c r="CJ110" s="954"/>
      <c r="CK110" s="1017" t="s">
        <v>439</v>
      </c>
      <c r="CL110" s="903"/>
      <c r="CM110" s="978" t="s">
        <v>440</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393</v>
      </c>
      <c r="DH110" s="929"/>
      <c r="DI110" s="929"/>
      <c r="DJ110" s="929"/>
      <c r="DK110" s="929"/>
      <c r="DL110" s="929" t="s">
        <v>127</v>
      </c>
      <c r="DM110" s="929"/>
      <c r="DN110" s="929"/>
      <c r="DO110" s="929"/>
      <c r="DP110" s="929"/>
      <c r="DQ110" s="929">
        <v>500000</v>
      </c>
      <c r="DR110" s="929"/>
      <c r="DS110" s="929"/>
      <c r="DT110" s="929"/>
      <c r="DU110" s="929"/>
      <c r="DV110" s="930">
        <v>5.5</v>
      </c>
      <c r="DW110" s="930"/>
      <c r="DX110" s="930"/>
      <c r="DY110" s="930"/>
      <c r="DZ110" s="931"/>
    </row>
    <row r="111" spans="1:131" s="248" customFormat="1" ht="26.25" customHeight="1" x14ac:dyDescent="0.15">
      <c r="A111" s="858" t="s">
        <v>441</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127</v>
      </c>
      <c r="AB111" s="1010"/>
      <c r="AC111" s="1010"/>
      <c r="AD111" s="1010"/>
      <c r="AE111" s="1011"/>
      <c r="AF111" s="1012" t="s">
        <v>393</v>
      </c>
      <c r="AG111" s="1010"/>
      <c r="AH111" s="1010"/>
      <c r="AI111" s="1010"/>
      <c r="AJ111" s="1011"/>
      <c r="AK111" s="1012" t="s">
        <v>127</v>
      </c>
      <c r="AL111" s="1010"/>
      <c r="AM111" s="1010"/>
      <c r="AN111" s="1010"/>
      <c r="AO111" s="1011"/>
      <c r="AP111" s="1013" t="s">
        <v>127</v>
      </c>
      <c r="AQ111" s="1014"/>
      <c r="AR111" s="1014"/>
      <c r="AS111" s="1014"/>
      <c r="AT111" s="1015"/>
      <c r="AU111" s="1023"/>
      <c r="AV111" s="1024"/>
      <c r="AW111" s="1024"/>
      <c r="AX111" s="1024"/>
      <c r="AY111" s="1024"/>
      <c r="AZ111" s="899" t="s">
        <v>442</v>
      </c>
      <c r="BA111" s="834"/>
      <c r="BB111" s="834"/>
      <c r="BC111" s="834"/>
      <c r="BD111" s="834"/>
      <c r="BE111" s="834"/>
      <c r="BF111" s="834"/>
      <c r="BG111" s="834"/>
      <c r="BH111" s="834"/>
      <c r="BI111" s="834"/>
      <c r="BJ111" s="834"/>
      <c r="BK111" s="834"/>
      <c r="BL111" s="834"/>
      <c r="BM111" s="834"/>
      <c r="BN111" s="834"/>
      <c r="BO111" s="834"/>
      <c r="BP111" s="835"/>
      <c r="BQ111" s="900">
        <v>181003</v>
      </c>
      <c r="BR111" s="901"/>
      <c r="BS111" s="901"/>
      <c r="BT111" s="901"/>
      <c r="BU111" s="901"/>
      <c r="BV111" s="901">
        <v>229003</v>
      </c>
      <c r="BW111" s="901"/>
      <c r="BX111" s="901"/>
      <c r="BY111" s="901"/>
      <c r="BZ111" s="901"/>
      <c r="CA111" s="901">
        <v>675500</v>
      </c>
      <c r="CB111" s="901"/>
      <c r="CC111" s="901"/>
      <c r="CD111" s="901"/>
      <c r="CE111" s="901"/>
      <c r="CF111" s="962">
        <v>7.4</v>
      </c>
      <c r="CG111" s="963"/>
      <c r="CH111" s="963"/>
      <c r="CI111" s="963"/>
      <c r="CJ111" s="963"/>
      <c r="CK111" s="1018"/>
      <c r="CL111" s="905"/>
      <c r="CM111" s="908" t="s">
        <v>443</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127</v>
      </c>
      <c r="DH111" s="901"/>
      <c r="DI111" s="901"/>
      <c r="DJ111" s="901"/>
      <c r="DK111" s="901"/>
      <c r="DL111" s="901" t="s">
        <v>415</v>
      </c>
      <c r="DM111" s="901"/>
      <c r="DN111" s="901"/>
      <c r="DO111" s="901"/>
      <c r="DP111" s="901"/>
      <c r="DQ111" s="901" t="s">
        <v>393</v>
      </c>
      <c r="DR111" s="901"/>
      <c r="DS111" s="901"/>
      <c r="DT111" s="901"/>
      <c r="DU111" s="901"/>
      <c r="DV111" s="878" t="s">
        <v>393</v>
      </c>
      <c r="DW111" s="878"/>
      <c r="DX111" s="878"/>
      <c r="DY111" s="878"/>
      <c r="DZ111" s="879"/>
    </row>
    <row r="112" spans="1:131" s="248" customFormat="1" ht="26.25" customHeight="1" x14ac:dyDescent="0.15">
      <c r="A112" s="1003" t="s">
        <v>444</v>
      </c>
      <c r="B112" s="1004"/>
      <c r="C112" s="834" t="s">
        <v>445</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393</v>
      </c>
      <c r="AB112" s="864"/>
      <c r="AC112" s="864"/>
      <c r="AD112" s="864"/>
      <c r="AE112" s="865"/>
      <c r="AF112" s="866" t="s">
        <v>393</v>
      </c>
      <c r="AG112" s="864"/>
      <c r="AH112" s="864"/>
      <c r="AI112" s="864"/>
      <c r="AJ112" s="865"/>
      <c r="AK112" s="866" t="s">
        <v>393</v>
      </c>
      <c r="AL112" s="864"/>
      <c r="AM112" s="864"/>
      <c r="AN112" s="864"/>
      <c r="AO112" s="865"/>
      <c r="AP112" s="911" t="s">
        <v>127</v>
      </c>
      <c r="AQ112" s="912"/>
      <c r="AR112" s="912"/>
      <c r="AS112" s="912"/>
      <c r="AT112" s="913"/>
      <c r="AU112" s="1023"/>
      <c r="AV112" s="1024"/>
      <c r="AW112" s="1024"/>
      <c r="AX112" s="1024"/>
      <c r="AY112" s="1024"/>
      <c r="AZ112" s="899" t="s">
        <v>446</v>
      </c>
      <c r="BA112" s="834"/>
      <c r="BB112" s="834"/>
      <c r="BC112" s="834"/>
      <c r="BD112" s="834"/>
      <c r="BE112" s="834"/>
      <c r="BF112" s="834"/>
      <c r="BG112" s="834"/>
      <c r="BH112" s="834"/>
      <c r="BI112" s="834"/>
      <c r="BJ112" s="834"/>
      <c r="BK112" s="834"/>
      <c r="BL112" s="834"/>
      <c r="BM112" s="834"/>
      <c r="BN112" s="834"/>
      <c r="BO112" s="834"/>
      <c r="BP112" s="835"/>
      <c r="BQ112" s="900">
        <v>6550000</v>
      </c>
      <c r="BR112" s="901"/>
      <c r="BS112" s="901"/>
      <c r="BT112" s="901"/>
      <c r="BU112" s="901"/>
      <c r="BV112" s="901">
        <v>6180493</v>
      </c>
      <c r="BW112" s="901"/>
      <c r="BX112" s="901"/>
      <c r="BY112" s="901"/>
      <c r="BZ112" s="901"/>
      <c r="CA112" s="901">
        <v>5926588</v>
      </c>
      <c r="CB112" s="901"/>
      <c r="CC112" s="901"/>
      <c r="CD112" s="901"/>
      <c r="CE112" s="901"/>
      <c r="CF112" s="962">
        <v>65.2</v>
      </c>
      <c r="CG112" s="963"/>
      <c r="CH112" s="963"/>
      <c r="CI112" s="963"/>
      <c r="CJ112" s="963"/>
      <c r="CK112" s="1018"/>
      <c r="CL112" s="905"/>
      <c r="CM112" s="908" t="s">
        <v>447</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127</v>
      </c>
      <c r="DH112" s="901"/>
      <c r="DI112" s="901"/>
      <c r="DJ112" s="901"/>
      <c r="DK112" s="901"/>
      <c r="DL112" s="901" t="s">
        <v>127</v>
      </c>
      <c r="DM112" s="901"/>
      <c r="DN112" s="901"/>
      <c r="DO112" s="901"/>
      <c r="DP112" s="901"/>
      <c r="DQ112" s="901" t="s">
        <v>127</v>
      </c>
      <c r="DR112" s="901"/>
      <c r="DS112" s="901"/>
      <c r="DT112" s="901"/>
      <c r="DU112" s="901"/>
      <c r="DV112" s="878" t="s">
        <v>393</v>
      </c>
      <c r="DW112" s="878"/>
      <c r="DX112" s="878"/>
      <c r="DY112" s="878"/>
      <c r="DZ112" s="879"/>
    </row>
    <row r="113" spans="1:130" s="248" customFormat="1" ht="26.25" customHeight="1" x14ac:dyDescent="0.15">
      <c r="A113" s="1005"/>
      <c r="B113" s="1006"/>
      <c r="C113" s="834" t="s">
        <v>448</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523601</v>
      </c>
      <c r="AB113" s="1010"/>
      <c r="AC113" s="1010"/>
      <c r="AD113" s="1010"/>
      <c r="AE113" s="1011"/>
      <c r="AF113" s="1012">
        <v>549477</v>
      </c>
      <c r="AG113" s="1010"/>
      <c r="AH113" s="1010"/>
      <c r="AI113" s="1010"/>
      <c r="AJ113" s="1011"/>
      <c r="AK113" s="1012">
        <v>539358</v>
      </c>
      <c r="AL113" s="1010"/>
      <c r="AM113" s="1010"/>
      <c r="AN113" s="1010"/>
      <c r="AO113" s="1011"/>
      <c r="AP113" s="1013">
        <v>5.9</v>
      </c>
      <c r="AQ113" s="1014"/>
      <c r="AR113" s="1014"/>
      <c r="AS113" s="1014"/>
      <c r="AT113" s="1015"/>
      <c r="AU113" s="1023"/>
      <c r="AV113" s="1024"/>
      <c r="AW113" s="1024"/>
      <c r="AX113" s="1024"/>
      <c r="AY113" s="1024"/>
      <c r="AZ113" s="899" t="s">
        <v>449</v>
      </c>
      <c r="BA113" s="834"/>
      <c r="BB113" s="834"/>
      <c r="BC113" s="834"/>
      <c r="BD113" s="834"/>
      <c r="BE113" s="834"/>
      <c r="BF113" s="834"/>
      <c r="BG113" s="834"/>
      <c r="BH113" s="834"/>
      <c r="BI113" s="834"/>
      <c r="BJ113" s="834"/>
      <c r="BK113" s="834"/>
      <c r="BL113" s="834"/>
      <c r="BM113" s="834"/>
      <c r="BN113" s="834"/>
      <c r="BO113" s="834"/>
      <c r="BP113" s="835"/>
      <c r="BQ113" s="900">
        <v>1830052</v>
      </c>
      <c r="BR113" s="901"/>
      <c r="BS113" s="901"/>
      <c r="BT113" s="901"/>
      <c r="BU113" s="901"/>
      <c r="BV113" s="901">
        <v>1759778</v>
      </c>
      <c r="BW113" s="901"/>
      <c r="BX113" s="901"/>
      <c r="BY113" s="901"/>
      <c r="BZ113" s="901"/>
      <c r="CA113" s="901">
        <v>1641229</v>
      </c>
      <c r="CB113" s="901"/>
      <c r="CC113" s="901"/>
      <c r="CD113" s="901"/>
      <c r="CE113" s="901"/>
      <c r="CF113" s="962">
        <v>18.100000000000001</v>
      </c>
      <c r="CG113" s="963"/>
      <c r="CH113" s="963"/>
      <c r="CI113" s="963"/>
      <c r="CJ113" s="963"/>
      <c r="CK113" s="1018"/>
      <c r="CL113" s="905"/>
      <c r="CM113" s="908" t="s">
        <v>450</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393</v>
      </c>
      <c r="DH113" s="864"/>
      <c r="DI113" s="864"/>
      <c r="DJ113" s="864"/>
      <c r="DK113" s="865"/>
      <c r="DL113" s="866" t="s">
        <v>127</v>
      </c>
      <c r="DM113" s="864"/>
      <c r="DN113" s="864"/>
      <c r="DO113" s="864"/>
      <c r="DP113" s="865"/>
      <c r="DQ113" s="866" t="s">
        <v>127</v>
      </c>
      <c r="DR113" s="864"/>
      <c r="DS113" s="864"/>
      <c r="DT113" s="864"/>
      <c r="DU113" s="865"/>
      <c r="DV113" s="911" t="s">
        <v>393</v>
      </c>
      <c r="DW113" s="912"/>
      <c r="DX113" s="912"/>
      <c r="DY113" s="912"/>
      <c r="DZ113" s="913"/>
    </row>
    <row r="114" spans="1:130" s="248" customFormat="1" ht="26.25" customHeight="1" x14ac:dyDescent="0.15">
      <c r="A114" s="1005"/>
      <c r="B114" s="1006"/>
      <c r="C114" s="834" t="s">
        <v>451</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100676</v>
      </c>
      <c r="AB114" s="864"/>
      <c r="AC114" s="864"/>
      <c r="AD114" s="864"/>
      <c r="AE114" s="865"/>
      <c r="AF114" s="866">
        <v>184024</v>
      </c>
      <c r="AG114" s="864"/>
      <c r="AH114" s="864"/>
      <c r="AI114" s="864"/>
      <c r="AJ114" s="865"/>
      <c r="AK114" s="866">
        <v>188499</v>
      </c>
      <c r="AL114" s="864"/>
      <c r="AM114" s="864"/>
      <c r="AN114" s="864"/>
      <c r="AO114" s="865"/>
      <c r="AP114" s="911">
        <v>2.1</v>
      </c>
      <c r="AQ114" s="912"/>
      <c r="AR114" s="912"/>
      <c r="AS114" s="912"/>
      <c r="AT114" s="913"/>
      <c r="AU114" s="1023"/>
      <c r="AV114" s="1024"/>
      <c r="AW114" s="1024"/>
      <c r="AX114" s="1024"/>
      <c r="AY114" s="1024"/>
      <c r="AZ114" s="899" t="s">
        <v>452</v>
      </c>
      <c r="BA114" s="834"/>
      <c r="BB114" s="834"/>
      <c r="BC114" s="834"/>
      <c r="BD114" s="834"/>
      <c r="BE114" s="834"/>
      <c r="BF114" s="834"/>
      <c r="BG114" s="834"/>
      <c r="BH114" s="834"/>
      <c r="BI114" s="834"/>
      <c r="BJ114" s="834"/>
      <c r="BK114" s="834"/>
      <c r="BL114" s="834"/>
      <c r="BM114" s="834"/>
      <c r="BN114" s="834"/>
      <c r="BO114" s="834"/>
      <c r="BP114" s="835"/>
      <c r="BQ114" s="900">
        <v>1490326</v>
      </c>
      <c r="BR114" s="901"/>
      <c r="BS114" s="901"/>
      <c r="BT114" s="901"/>
      <c r="BU114" s="901"/>
      <c r="BV114" s="901">
        <v>1421368</v>
      </c>
      <c r="BW114" s="901"/>
      <c r="BX114" s="901"/>
      <c r="BY114" s="901"/>
      <c r="BZ114" s="901"/>
      <c r="CA114" s="901">
        <v>1490377</v>
      </c>
      <c r="CB114" s="901"/>
      <c r="CC114" s="901"/>
      <c r="CD114" s="901"/>
      <c r="CE114" s="901"/>
      <c r="CF114" s="962">
        <v>16.399999999999999</v>
      </c>
      <c r="CG114" s="963"/>
      <c r="CH114" s="963"/>
      <c r="CI114" s="963"/>
      <c r="CJ114" s="963"/>
      <c r="CK114" s="1018"/>
      <c r="CL114" s="905"/>
      <c r="CM114" s="908" t="s">
        <v>453</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127</v>
      </c>
      <c r="DH114" s="864"/>
      <c r="DI114" s="864"/>
      <c r="DJ114" s="864"/>
      <c r="DK114" s="865"/>
      <c r="DL114" s="866" t="s">
        <v>127</v>
      </c>
      <c r="DM114" s="864"/>
      <c r="DN114" s="864"/>
      <c r="DO114" s="864"/>
      <c r="DP114" s="865"/>
      <c r="DQ114" s="866" t="s">
        <v>127</v>
      </c>
      <c r="DR114" s="864"/>
      <c r="DS114" s="864"/>
      <c r="DT114" s="864"/>
      <c r="DU114" s="865"/>
      <c r="DV114" s="911" t="s">
        <v>454</v>
      </c>
      <c r="DW114" s="912"/>
      <c r="DX114" s="912"/>
      <c r="DY114" s="912"/>
      <c r="DZ114" s="913"/>
    </row>
    <row r="115" spans="1:130" s="248" customFormat="1" ht="26.25" customHeight="1" x14ac:dyDescent="0.15">
      <c r="A115" s="1005"/>
      <c r="B115" s="1006"/>
      <c r="C115" s="834" t="s">
        <v>455</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33559</v>
      </c>
      <c r="AB115" s="1010"/>
      <c r="AC115" s="1010"/>
      <c r="AD115" s="1010"/>
      <c r="AE115" s="1011"/>
      <c r="AF115" s="1012">
        <v>33443</v>
      </c>
      <c r="AG115" s="1010"/>
      <c r="AH115" s="1010"/>
      <c r="AI115" s="1010"/>
      <c r="AJ115" s="1011"/>
      <c r="AK115" s="1012">
        <v>32784</v>
      </c>
      <c r="AL115" s="1010"/>
      <c r="AM115" s="1010"/>
      <c r="AN115" s="1010"/>
      <c r="AO115" s="1011"/>
      <c r="AP115" s="1013">
        <v>0.4</v>
      </c>
      <c r="AQ115" s="1014"/>
      <c r="AR115" s="1014"/>
      <c r="AS115" s="1014"/>
      <c r="AT115" s="1015"/>
      <c r="AU115" s="1023"/>
      <c r="AV115" s="1024"/>
      <c r="AW115" s="1024"/>
      <c r="AX115" s="1024"/>
      <c r="AY115" s="1024"/>
      <c r="AZ115" s="899" t="s">
        <v>456</v>
      </c>
      <c r="BA115" s="834"/>
      <c r="BB115" s="834"/>
      <c r="BC115" s="834"/>
      <c r="BD115" s="834"/>
      <c r="BE115" s="834"/>
      <c r="BF115" s="834"/>
      <c r="BG115" s="834"/>
      <c r="BH115" s="834"/>
      <c r="BI115" s="834"/>
      <c r="BJ115" s="834"/>
      <c r="BK115" s="834"/>
      <c r="BL115" s="834"/>
      <c r="BM115" s="834"/>
      <c r="BN115" s="834"/>
      <c r="BO115" s="834"/>
      <c r="BP115" s="835"/>
      <c r="BQ115" s="900" t="s">
        <v>127</v>
      </c>
      <c r="BR115" s="901"/>
      <c r="BS115" s="901"/>
      <c r="BT115" s="901"/>
      <c r="BU115" s="901"/>
      <c r="BV115" s="901" t="s">
        <v>127</v>
      </c>
      <c r="BW115" s="901"/>
      <c r="BX115" s="901"/>
      <c r="BY115" s="901"/>
      <c r="BZ115" s="901"/>
      <c r="CA115" s="901" t="s">
        <v>393</v>
      </c>
      <c r="CB115" s="901"/>
      <c r="CC115" s="901"/>
      <c r="CD115" s="901"/>
      <c r="CE115" s="901"/>
      <c r="CF115" s="962" t="s">
        <v>127</v>
      </c>
      <c r="CG115" s="963"/>
      <c r="CH115" s="963"/>
      <c r="CI115" s="963"/>
      <c r="CJ115" s="963"/>
      <c r="CK115" s="1018"/>
      <c r="CL115" s="905"/>
      <c r="CM115" s="899" t="s">
        <v>457</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393</v>
      </c>
      <c r="DH115" s="864"/>
      <c r="DI115" s="864"/>
      <c r="DJ115" s="864"/>
      <c r="DK115" s="865"/>
      <c r="DL115" s="866" t="s">
        <v>127</v>
      </c>
      <c r="DM115" s="864"/>
      <c r="DN115" s="864"/>
      <c r="DO115" s="864"/>
      <c r="DP115" s="865"/>
      <c r="DQ115" s="866" t="s">
        <v>127</v>
      </c>
      <c r="DR115" s="864"/>
      <c r="DS115" s="864"/>
      <c r="DT115" s="864"/>
      <c r="DU115" s="865"/>
      <c r="DV115" s="911" t="s">
        <v>393</v>
      </c>
      <c r="DW115" s="912"/>
      <c r="DX115" s="912"/>
      <c r="DY115" s="912"/>
      <c r="DZ115" s="913"/>
    </row>
    <row r="116" spans="1:130" s="248" customFormat="1" ht="26.25" customHeight="1" x14ac:dyDescent="0.15">
      <c r="A116" s="1007"/>
      <c r="B116" s="1008"/>
      <c r="C116" s="967" t="s">
        <v>458</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v>52</v>
      </c>
      <c r="AB116" s="864"/>
      <c r="AC116" s="864"/>
      <c r="AD116" s="864"/>
      <c r="AE116" s="865"/>
      <c r="AF116" s="866" t="s">
        <v>127</v>
      </c>
      <c r="AG116" s="864"/>
      <c r="AH116" s="864"/>
      <c r="AI116" s="864"/>
      <c r="AJ116" s="865"/>
      <c r="AK116" s="866" t="s">
        <v>127</v>
      </c>
      <c r="AL116" s="864"/>
      <c r="AM116" s="864"/>
      <c r="AN116" s="864"/>
      <c r="AO116" s="865"/>
      <c r="AP116" s="911" t="s">
        <v>127</v>
      </c>
      <c r="AQ116" s="912"/>
      <c r="AR116" s="912"/>
      <c r="AS116" s="912"/>
      <c r="AT116" s="913"/>
      <c r="AU116" s="1023"/>
      <c r="AV116" s="1024"/>
      <c r="AW116" s="1024"/>
      <c r="AX116" s="1024"/>
      <c r="AY116" s="1024"/>
      <c r="AZ116" s="950" t="s">
        <v>459</v>
      </c>
      <c r="BA116" s="951"/>
      <c r="BB116" s="951"/>
      <c r="BC116" s="951"/>
      <c r="BD116" s="951"/>
      <c r="BE116" s="951"/>
      <c r="BF116" s="951"/>
      <c r="BG116" s="951"/>
      <c r="BH116" s="951"/>
      <c r="BI116" s="951"/>
      <c r="BJ116" s="951"/>
      <c r="BK116" s="951"/>
      <c r="BL116" s="951"/>
      <c r="BM116" s="951"/>
      <c r="BN116" s="951"/>
      <c r="BO116" s="951"/>
      <c r="BP116" s="952"/>
      <c r="BQ116" s="900" t="s">
        <v>127</v>
      </c>
      <c r="BR116" s="901"/>
      <c r="BS116" s="901"/>
      <c r="BT116" s="901"/>
      <c r="BU116" s="901"/>
      <c r="BV116" s="901" t="s">
        <v>127</v>
      </c>
      <c r="BW116" s="901"/>
      <c r="BX116" s="901"/>
      <c r="BY116" s="901"/>
      <c r="BZ116" s="901"/>
      <c r="CA116" s="901" t="s">
        <v>127</v>
      </c>
      <c r="CB116" s="901"/>
      <c r="CC116" s="901"/>
      <c r="CD116" s="901"/>
      <c r="CE116" s="901"/>
      <c r="CF116" s="962" t="s">
        <v>415</v>
      </c>
      <c r="CG116" s="963"/>
      <c r="CH116" s="963"/>
      <c r="CI116" s="963"/>
      <c r="CJ116" s="963"/>
      <c r="CK116" s="1018"/>
      <c r="CL116" s="905"/>
      <c r="CM116" s="908" t="s">
        <v>460</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v>181003</v>
      </c>
      <c r="DH116" s="864"/>
      <c r="DI116" s="864"/>
      <c r="DJ116" s="864"/>
      <c r="DK116" s="865"/>
      <c r="DL116" s="866">
        <v>229003</v>
      </c>
      <c r="DM116" s="864"/>
      <c r="DN116" s="864"/>
      <c r="DO116" s="864"/>
      <c r="DP116" s="865"/>
      <c r="DQ116" s="866">
        <v>175500</v>
      </c>
      <c r="DR116" s="864"/>
      <c r="DS116" s="864"/>
      <c r="DT116" s="864"/>
      <c r="DU116" s="865"/>
      <c r="DV116" s="911">
        <v>1.9</v>
      </c>
      <c r="DW116" s="912"/>
      <c r="DX116" s="912"/>
      <c r="DY116" s="912"/>
      <c r="DZ116" s="913"/>
    </row>
    <row r="117" spans="1:130" s="248" customFormat="1" ht="26.25" customHeight="1" x14ac:dyDescent="0.15">
      <c r="A117" s="988" t="s">
        <v>187</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461</v>
      </c>
      <c r="Z117" s="990"/>
      <c r="AA117" s="995">
        <v>2371119</v>
      </c>
      <c r="AB117" s="996"/>
      <c r="AC117" s="996"/>
      <c r="AD117" s="996"/>
      <c r="AE117" s="997"/>
      <c r="AF117" s="998">
        <v>2409083</v>
      </c>
      <c r="AG117" s="996"/>
      <c r="AH117" s="996"/>
      <c r="AI117" s="996"/>
      <c r="AJ117" s="997"/>
      <c r="AK117" s="998">
        <v>2378937</v>
      </c>
      <c r="AL117" s="996"/>
      <c r="AM117" s="996"/>
      <c r="AN117" s="996"/>
      <c r="AO117" s="997"/>
      <c r="AP117" s="999"/>
      <c r="AQ117" s="1000"/>
      <c r="AR117" s="1000"/>
      <c r="AS117" s="1000"/>
      <c r="AT117" s="1001"/>
      <c r="AU117" s="1023"/>
      <c r="AV117" s="1024"/>
      <c r="AW117" s="1024"/>
      <c r="AX117" s="1024"/>
      <c r="AY117" s="1024"/>
      <c r="AZ117" s="950" t="s">
        <v>462</v>
      </c>
      <c r="BA117" s="951"/>
      <c r="BB117" s="951"/>
      <c r="BC117" s="951"/>
      <c r="BD117" s="951"/>
      <c r="BE117" s="951"/>
      <c r="BF117" s="951"/>
      <c r="BG117" s="951"/>
      <c r="BH117" s="951"/>
      <c r="BI117" s="951"/>
      <c r="BJ117" s="951"/>
      <c r="BK117" s="951"/>
      <c r="BL117" s="951"/>
      <c r="BM117" s="951"/>
      <c r="BN117" s="951"/>
      <c r="BO117" s="951"/>
      <c r="BP117" s="952"/>
      <c r="BQ117" s="900" t="s">
        <v>127</v>
      </c>
      <c r="BR117" s="901"/>
      <c r="BS117" s="901"/>
      <c r="BT117" s="901"/>
      <c r="BU117" s="901"/>
      <c r="BV117" s="901" t="s">
        <v>127</v>
      </c>
      <c r="BW117" s="901"/>
      <c r="BX117" s="901"/>
      <c r="BY117" s="901"/>
      <c r="BZ117" s="901"/>
      <c r="CA117" s="901" t="s">
        <v>127</v>
      </c>
      <c r="CB117" s="901"/>
      <c r="CC117" s="901"/>
      <c r="CD117" s="901"/>
      <c r="CE117" s="901"/>
      <c r="CF117" s="962" t="s">
        <v>127</v>
      </c>
      <c r="CG117" s="963"/>
      <c r="CH117" s="963"/>
      <c r="CI117" s="963"/>
      <c r="CJ117" s="963"/>
      <c r="CK117" s="1018"/>
      <c r="CL117" s="905"/>
      <c r="CM117" s="908" t="s">
        <v>463</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127</v>
      </c>
      <c r="DH117" s="864"/>
      <c r="DI117" s="864"/>
      <c r="DJ117" s="864"/>
      <c r="DK117" s="865"/>
      <c r="DL117" s="866" t="s">
        <v>127</v>
      </c>
      <c r="DM117" s="864"/>
      <c r="DN117" s="864"/>
      <c r="DO117" s="864"/>
      <c r="DP117" s="865"/>
      <c r="DQ117" s="866" t="s">
        <v>415</v>
      </c>
      <c r="DR117" s="864"/>
      <c r="DS117" s="864"/>
      <c r="DT117" s="864"/>
      <c r="DU117" s="865"/>
      <c r="DV117" s="911" t="s">
        <v>393</v>
      </c>
      <c r="DW117" s="912"/>
      <c r="DX117" s="912"/>
      <c r="DY117" s="912"/>
      <c r="DZ117" s="913"/>
    </row>
    <row r="118" spans="1:130" s="248" customFormat="1" ht="26.25" customHeight="1" x14ac:dyDescent="0.15">
      <c r="A118" s="988" t="s">
        <v>436</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433</v>
      </c>
      <c r="AB118" s="989"/>
      <c r="AC118" s="989"/>
      <c r="AD118" s="989"/>
      <c r="AE118" s="990"/>
      <c r="AF118" s="991" t="s">
        <v>434</v>
      </c>
      <c r="AG118" s="989"/>
      <c r="AH118" s="989"/>
      <c r="AI118" s="989"/>
      <c r="AJ118" s="990"/>
      <c r="AK118" s="991" t="s">
        <v>307</v>
      </c>
      <c r="AL118" s="989"/>
      <c r="AM118" s="989"/>
      <c r="AN118" s="989"/>
      <c r="AO118" s="990"/>
      <c r="AP118" s="992" t="s">
        <v>435</v>
      </c>
      <c r="AQ118" s="993"/>
      <c r="AR118" s="993"/>
      <c r="AS118" s="993"/>
      <c r="AT118" s="994"/>
      <c r="AU118" s="1023"/>
      <c r="AV118" s="1024"/>
      <c r="AW118" s="1024"/>
      <c r="AX118" s="1024"/>
      <c r="AY118" s="1024"/>
      <c r="AZ118" s="966" t="s">
        <v>464</v>
      </c>
      <c r="BA118" s="967"/>
      <c r="BB118" s="967"/>
      <c r="BC118" s="967"/>
      <c r="BD118" s="967"/>
      <c r="BE118" s="967"/>
      <c r="BF118" s="967"/>
      <c r="BG118" s="967"/>
      <c r="BH118" s="967"/>
      <c r="BI118" s="967"/>
      <c r="BJ118" s="967"/>
      <c r="BK118" s="967"/>
      <c r="BL118" s="967"/>
      <c r="BM118" s="967"/>
      <c r="BN118" s="967"/>
      <c r="BO118" s="967"/>
      <c r="BP118" s="968"/>
      <c r="BQ118" s="969" t="s">
        <v>393</v>
      </c>
      <c r="BR118" s="932"/>
      <c r="BS118" s="932"/>
      <c r="BT118" s="932"/>
      <c r="BU118" s="932"/>
      <c r="BV118" s="932" t="s">
        <v>127</v>
      </c>
      <c r="BW118" s="932"/>
      <c r="BX118" s="932"/>
      <c r="BY118" s="932"/>
      <c r="BZ118" s="932"/>
      <c r="CA118" s="932" t="s">
        <v>127</v>
      </c>
      <c r="CB118" s="932"/>
      <c r="CC118" s="932"/>
      <c r="CD118" s="932"/>
      <c r="CE118" s="932"/>
      <c r="CF118" s="962" t="s">
        <v>127</v>
      </c>
      <c r="CG118" s="963"/>
      <c r="CH118" s="963"/>
      <c r="CI118" s="963"/>
      <c r="CJ118" s="963"/>
      <c r="CK118" s="1018"/>
      <c r="CL118" s="905"/>
      <c r="CM118" s="908" t="s">
        <v>465</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393</v>
      </c>
      <c r="DH118" s="864"/>
      <c r="DI118" s="864"/>
      <c r="DJ118" s="864"/>
      <c r="DK118" s="865"/>
      <c r="DL118" s="866" t="s">
        <v>127</v>
      </c>
      <c r="DM118" s="864"/>
      <c r="DN118" s="864"/>
      <c r="DO118" s="864"/>
      <c r="DP118" s="865"/>
      <c r="DQ118" s="866" t="s">
        <v>127</v>
      </c>
      <c r="DR118" s="864"/>
      <c r="DS118" s="864"/>
      <c r="DT118" s="864"/>
      <c r="DU118" s="865"/>
      <c r="DV118" s="911" t="s">
        <v>393</v>
      </c>
      <c r="DW118" s="912"/>
      <c r="DX118" s="912"/>
      <c r="DY118" s="912"/>
      <c r="DZ118" s="913"/>
    </row>
    <row r="119" spans="1:130" s="248" customFormat="1" ht="26.25" customHeight="1" x14ac:dyDescent="0.15">
      <c r="A119" s="902" t="s">
        <v>439</v>
      </c>
      <c r="B119" s="903"/>
      <c r="C119" s="978" t="s">
        <v>440</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454</v>
      </c>
      <c r="AB119" s="982"/>
      <c r="AC119" s="982"/>
      <c r="AD119" s="982"/>
      <c r="AE119" s="983"/>
      <c r="AF119" s="984" t="s">
        <v>127</v>
      </c>
      <c r="AG119" s="982"/>
      <c r="AH119" s="982"/>
      <c r="AI119" s="982"/>
      <c r="AJ119" s="983"/>
      <c r="AK119" s="984" t="s">
        <v>393</v>
      </c>
      <c r="AL119" s="982"/>
      <c r="AM119" s="982"/>
      <c r="AN119" s="982"/>
      <c r="AO119" s="983"/>
      <c r="AP119" s="985" t="s">
        <v>415</v>
      </c>
      <c r="AQ119" s="986"/>
      <c r="AR119" s="986"/>
      <c r="AS119" s="986"/>
      <c r="AT119" s="987"/>
      <c r="AU119" s="1025"/>
      <c r="AV119" s="1026"/>
      <c r="AW119" s="1026"/>
      <c r="AX119" s="1026"/>
      <c r="AY119" s="1026"/>
      <c r="AZ119" s="279" t="s">
        <v>187</v>
      </c>
      <c r="BA119" s="279"/>
      <c r="BB119" s="279"/>
      <c r="BC119" s="279"/>
      <c r="BD119" s="279"/>
      <c r="BE119" s="279"/>
      <c r="BF119" s="279"/>
      <c r="BG119" s="279"/>
      <c r="BH119" s="279"/>
      <c r="BI119" s="279"/>
      <c r="BJ119" s="279"/>
      <c r="BK119" s="279"/>
      <c r="BL119" s="279"/>
      <c r="BM119" s="279"/>
      <c r="BN119" s="279"/>
      <c r="BO119" s="964" t="s">
        <v>466</v>
      </c>
      <c r="BP119" s="965"/>
      <c r="BQ119" s="969">
        <v>26166514</v>
      </c>
      <c r="BR119" s="932"/>
      <c r="BS119" s="932"/>
      <c r="BT119" s="932"/>
      <c r="BU119" s="932"/>
      <c r="BV119" s="932">
        <v>25648977</v>
      </c>
      <c r="BW119" s="932"/>
      <c r="BX119" s="932"/>
      <c r="BY119" s="932"/>
      <c r="BZ119" s="932"/>
      <c r="CA119" s="932">
        <v>25876369</v>
      </c>
      <c r="CB119" s="932"/>
      <c r="CC119" s="932"/>
      <c r="CD119" s="932"/>
      <c r="CE119" s="932"/>
      <c r="CF119" s="830"/>
      <c r="CG119" s="831"/>
      <c r="CH119" s="831"/>
      <c r="CI119" s="831"/>
      <c r="CJ119" s="921"/>
      <c r="CK119" s="1019"/>
      <c r="CL119" s="907"/>
      <c r="CM119" s="925" t="s">
        <v>467</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415</v>
      </c>
      <c r="DH119" s="847"/>
      <c r="DI119" s="847"/>
      <c r="DJ119" s="847"/>
      <c r="DK119" s="848"/>
      <c r="DL119" s="849" t="s">
        <v>127</v>
      </c>
      <c r="DM119" s="847"/>
      <c r="DN119" s="847"/>
      <c r="DO119" s="847"/>
      <c r="DP119" s="848"/>
      <c r="DQ119" s="849" t="s">
        <v>127</v>
      </c>
      <c r="DR119" s="847"/>
      <c r="DS119" s="847"/>
      <c r="DT119" s="847"/>
      <c r="DU119" s="848"/>
      <c r="DV119" s="935" t="s">
        <v>127</v>
      </c>
      <c r="DW119" s="936"/>
      <c r="DX119" s="936"/>
      <c r="DY119" s="936"/>
      <c r="DZ119" s="937"/>
    </row>
    <row r="120" spans="1:130" s="248" customFormat="1" ht="26.25" customHeight="1" x14ac:dyDescent="0.15">
      <c r="A120" s="904"/>
      <c r="B120" s="905"/>
      <c r="C120" s="908" t="s">
        <v>443</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127</v>
      </c>
      <c r="AB120" s="864"/>
      <c r="AC120" s="864"/>
      <c r="AD120" s="864"/>
      <c r="AE120" s="865"/>
      <c r="AF120" s="866" t="s">
        <v>393</v>
      </c>
      <c r="AG120" s="864"/>
      <c r="AH120" s="864"/>
      <c r="AI120" s="864"/>
      <c r="AJ120" s="865"/>
      <c r="AK120" s="866" t="s">
        <v>127</v>
      </c>
      <c r="AL120" s="864"/>
      <c r="AM120" s="864"/>
      <c r="AN120" s="864"/>
      <c r="AO120" s="865"/>
      <c r="AP120" s="911" t="s">
        <v>127</v>
      </c>
      <c r="AQ120" s="912"/>
      <c r="AR120" s="912"/>
      <c r="AS120" s="912"/>
      <c r="AT120" s="913"/>
      <c r="AU120" s="970" t="s">
        <v>468</v>
      </c>
      <c r="AV120" s="971"/>
      <c r="AW120" s="971"/>
      <c r="AX120" s="971"/>
      <c r="AY120" s="972"/>
      <c r="AZ120" s="947" t="s">
        <v>469</v>
      </c>
      <c r="BA120" s="892"/>
      <c r="BB120" s="892"/>
      <c r="BC120" s="892"/>
      <c r="BD120" s="892"/>
      <c r="BE120" s="892"/>
      <c r="BF120" s="892"/>
      <c r="BG120" s="892"/>
      <c r="BH120" s="892"/>
      <c r="BI120" s="892"/>
      <c r="BJ120" s="892"/>
      <c r="BK120" s="892"/>
      <c r="BL120" s="892"/>
      <c r="BM120" s="892"/>
      <c r="BN120" s="892"/>
      <c r="BO120" s="892"/>
      <c r="BP120" s="893"/>
      <c r="BQ120" s="948">
        <v>4841999</v>
      </c>
      <c r="BR120" s="929"/>
      <c r="BS120" s="929"/>
      <c r="BT120" s="929"/>
      <c r="BU120" s="929"/>
      <c r="BV120" s="929">
        <v>6207085</v>
      </c>
      <c r="BW120" s="929"/>
      <c r="BX120" s="929"/>
      <c r="BY120" s="929"/>
      <c r="BZ120" s="929"/>
      <c r="CA120" s="929">
        <v>6971064</v>
      </c>
      <c r="CB120" s="929"/>
      <c r="CC120" s="929"/>
      <c r="CD120" s="929"/>
      <c r="CE120" s="929"/>
      <c r="CF120" s="953">
        <v>76.7</v>
      </c>
      <c r="CG120" s="954"/>
      <c r="CH120" s="954"/>
      <c r="CI120" s="954"/>
      <c r="CJ120" s="954"/>
      <c r="CK120" s="955" t="s">
        <v>470</v>
      </c>
      <c r="CL120" s="939"/>
      <c r="CM120" s="939"/>
      <c r="CN120" s="939"/>
      <c r="CO120" s="940"/>
      <c r="CP120" s="959" t="s">
        <v>471</v>
      </c>
      <c r="CQ120" s="960"/>
      <c r="CR120" s="960"/>
      <c r="CS120" s="960"/>
      <c r="CT120" s="960"/>
      <c r="CU120" s="960"/>
      <c r="CV120" s="960"/>
      <c r="CW120" s="960"/>
      <c r="CX120" s="960"/>
      <c r="CY120" s="960"/>
      <c r="CZ120" s="960"/>
      <c r="DA120" s="960"/>
      <c r="DB120" s="960"/>
      <c r="DC120" s="960"/>
      <c r="DD120" s="960"/>
      <c r="DE120" s="960"/>
      <c r="DF120" s="961"/>
      <c r="DG120" s="948" t="s">
        <v>127</v>
      </c>
      <c r="DH120" s="929"/>
      <c r="DI120" s="929"/>
      <c r="DJ120" s="929"/>
      <c r="DK120" s="929"/>
      <c r="DL120" s="929" t="s">
        <v>127</v>
      </c>
      <c r="DM120" s="929"/>
      <c r="DN120" s="929"/>
      <c r="DO120" s="929"/>
      <c r="DP120" s="929"/>
      <c r="DQ120" s="929">
        <v>5622611</v>
      </c>
      <c r="DR120" s="929"/>
      <c r="DS120" s="929"/>
      <c r="DT120" s="929"/>
      <c r="DU120" s="929"/>
      <c r="DV120" s="930">
        <v>61.9</v>
      </c>
      <c r="DW120" s="930"/>
      <c r="DX120" s="930"/>
      <c r="DY120" s="930"/>
      <c r="DZ120" s="931"/>
    </row>
    <row r="121" spans="1:130" s="248" customFormat="1" ht="26.25" customHeight="1" x14ac:dyDescent="0.15">
      <c r="A121" s="904"/>
      <c r="B121" s="905"/>
      <c r="C121" s="950" t="s">
        <v>472</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393</v>
      </c>
      <c r="AB121" s="864"/>
      <c r="AC121" s="864"/>
      <c r="AD121" s="864"/>
      <c r="AE121" s="865"/>
      <c r="AF121" s="866" t="s">
        <v>127</v>
      </c>
      <c r="AG121" s="864"/>
      <c r="AH121" s="864"/>
      <c r="AI121" s="864"/>
      <c r="AJ121" s="865"/>
      <c r="AK121" s="866" t="s">
        <v>127</v>
      </c>
      <c r="AL121" s="864"/>
      <c r="AM121" s="864"/>
      <c r="AN121" s="864"/>
      <c r="AO121" s="865"/>
      <c r="AP121" s="911" t="s">
        <v>127</v>
      </c>
      <c r="AQ121" s="912"/>
      <c r="AR121" s="912"/>
      <c r="AS121" s="912"/>
      <c r="AT121" s="913"/>
      <c r="AU121" s="973"/>
      <c r="AV121" s="974"/>
      <c r="AW121" s="974"/>
      <c r="AX121" s="974"/>
      <c r="AY121" s="975"/>
      <c r="AZ121" s="899" t="s">
        <v>473</v>
      </c>
      <c r="BA121" s="834"/>
      <c r="BB121" s="834"/>
      <c r="BC121" s="834"/>
      <c r="BD121" s="834"/>
      <c r="BE121" s="834"/>
      <c r="BF121" s="834"/>
      <c r="BG121" s="834"/>
      <c r="BH121" s="834"/>
      <c r="BI121" s="834"/>
      <c r="BJ121" s="834"/>
      <c r="BK121" s="834"/>
      <c r="BL121" s="834"/>
      <c r="BM121" s="834"/>
      <c r="BN121" s="834"/>
      <c r="BO121" s="834"/>
      <c r="BP121" s="835"/>
      <c r="BQ121" s="900">
        <v>2351506</v>
      </c>
      <c r="BR121" s="901"/>
      <c r="BS121" s="901"/>
      <c r="BT121" s="901"/>
      <c r="BU121" s="901"/>
      <c r="BV121" s="901">
        <v>2431004</v>
      </c>
      <c r="BW121" s="901"/>
      <c r="BX121" s="901"/>
      <c r="BY121" s="901"/>
      <c r="BZ121" s="901"/>
      <c r="CA121" s="901">
        <v>2902807</v>
      </c>
      <c r="CB121" s="901"/>
      <c r="CC121" s="901"/>
      <c r="CD121" s="901"/>
      <c r="CE121" s="901"/>
      <c r="CF121" s="962">
        <v>32</v>
      </c>
      <c r="CG121" s="963"/>
      <c r="CH121" s="963"/>
      <c r="CI121" s="963"/>
      <c r="CJ121" s="963"/>
      <c r="CK121" s="956"/>
      <c r="CL121" s="942"/>
      <c r="CM121" s="942"/>
      <c r="CN121" s="942"/>
      <c r="CO121" s="943"/>
      <c r="CP121" s="922" t="s">
        <v>474</v>
      </c>
      <c r="CQ121" s="923"/>
      <c r="CR121" s="923"/>
      <c r="CS121" s="923"/>
      <c r="CT121" s="923"/>
      <c r="CU121" s="923"/>
      <c r="CV121" s="923"/>
      <c r="CW121" s="923"/>
      <c r="CX121" s="923"/>
      <c r="CY121" s="923"/>
      <c r="CZ121" s="923"/>
      <c r="DA121" s="923"/>
      <c r="DB121" s="923"/>
      <c r="DC121" s="923"/>
      <c r="DD121" s="923"/>
      <c r="DE121" s="923"/>
      <c r="DF121" s="924"/>
      <c r="DG121" s="900">
        <v>408552</v>
      </c>
      <c r="DH121" s="901"/>
      <c r="DI121" s="901"/>
      <c r="DJ121" s="901"/>
      <c r="DK121" s="901"/>
      <c r="DL121" s="901">
        <v>370633</v>
      </c>
      <c r="DM121" s="901"/>
      <c r="DN121" s="901"/>
      <c r="DO121" s="901"/>
      <c r="DP121" s="901"/>
      <c r="DQ121" s="901">
        <v>302776</v>
      </c>
      <c r="DR121" s="901"/>
      <c r="DS121" s="901"/>
      <c r="DT121" s="901"/>
      <c r="DU121" s="901"/>
      <c r="DV121" s="878">
        <v>3.3</v>
      </c>
      <c r="DW121" s="878"/>
      <c r="DX121" s="878"/>
      <c r="DY121" s="878"/>
      <c r="DZ121" s="879"/>
    </row>
    <row r="122" spans="1:130" s="248" customFormat="1" ht="26.25" customHeight="1" x14ac:dyDescent="0.15">
      <c r="A122" s="904"/>
      <c r="B122" s="905"/>
      <c r="C122" s="908" t="s">
        <v>453</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393</v>
      </c>
      <c r="AB122" s="864"/>
      <c r="AC122" s="864"/>
      <c r="AD122" s="864"/>
      <c r="AE122" s="865"/>
      <c r="AF122" s="866" t="s">
        <v>393</v>
      </c>
      <c r="AG122" s="864"/>
      <c r="AH122" s="864"/>
      <c r="AI122" s="864"/>
      <c r="AJ122" s="865"/>
      <c r="AK122" s="866" t="s">
        <v>127</v>
      </c>
      <c r="AL122" s="864"/>
      <c r="AM122" s="864"/>
      <c r="AN122" s="864"/>
      <c r="AO122" s="865"/>
      <c r="AP122" s="911" t="s">
        <v>393</v>
      </c>
      <c r="AQ122" s="912"/>
      <c r="AR122" s="912"/>
      <c r="AS122" s="912"/>
      <c r="AT122" s="913"/>
      <c r="AU122" s="973"/>
      <c r="AV122" s="974"/>
      <c r="AW122" s="974"/>
      <c r="AX122" s="974"/>
      <c r="AY122" s="975"/>
      <c r="AZ122" s="966" t="s">
        <v>475</v>
      </c>
      <c r="BA122" s="967"/>
      <c r="BB122" s="967"/>
      <c r="BC122" s="967"/>
      <c r="BD122" s="967"/>
      <c r="BE122" s="967"/>
      <c r="BF122" s="967"/>
      <c r="BG122" s="967"/>
      <c r="BH122" s="967"/>
      <c r="BI122" s="967"/>
      <c r="BJ122" s="967"/>
      <c r="BK122" s="967"/>
      <c r="BL122" s="967"/>
      <c r="BM122" s="967"/>
      <c r="BN122" s="967"/>
      <c r="BO122" s="967"/>
      <c r="BP122" s="968"/>
      <c r="BQ122" s="969">
        <v>15642418</v>
      </c>
      <c r="BR122" s="932"/>
      <c r="BS122" s="932"/>
      <c r="BT122" s="932"/>
      <c r="BU122" s="932"/>
      <c r="BV122" s="932">
        <v>15314005</v>
      </c>
      <c r="BW122" s="932"/>
      <c r="BX122" s="932"/>
      <c r="BY122" s="932"/>
      <c r="BZ122" s="932"/>
      <c r="CA122" s="932">
        <v>15244905</v>
      </c>
      <c r="CB122" s="932"/>
      <c r="CC122" s="932"/>
      <c r="CD122" s="932"/>
      <c r="CE122" s="932"/>
      <c r="CF122" s="933">
        <v>167.8</v>
      </c>
      <c r="CG122" s="934"/>
      <c r="CH122" s="934"/>
      <c r="CI122" s="934"/>
      <c r="CJ122" s="934"/>
      <c r="CK122" s="956"/>
      <c r="CL122" s="942"/>
      <c r="CM122" s="942"/>
      <c r="CN122" s="942"/>
      <c r="CO122" s="943"/>
      <c r="CP122" s="922" t="s">
        <v>476</v>
      </c>
      <c r="CQ122" s="923"/>
      <c r="CR122" s="923"/>
      <c r="CS122" s="923"/>
      <c r="CT122" s="923"/>
      <c r="CU122" s="923"/>
      <c r="CV122" s="923"/>
      <c r="CW122" s="923"/>
      <c r="CX122" s="923"/>
      <c r="CY122" s="923"/>
      <c r="CZ122" s="923"/>
      <c r="DA122" s="923"/>
      <c r="DB122" s="923"/>
      <c r="DC122" s="923"/>
      <c r="DD122" s="923"/>
      <c r="DE122" s="923"/>
      <c r="DF122" s="924"/>
      <c r="DG122" s="900" t="s">
        <v>127</v>
      </c>
      <c r="DH122" s="901"/>
      <c r="DI122" s="901"/>
      <c r="DJ122" s="901"/>
      <c r="DK122" s="901"/>
      <c r="DL122" s="901">
        <v>1277</v>
      </c>
      <c r="DM122" s="901"/>
      <c r="DN122" s="901"/>
      <c r="DO122" s="901"/>
      <c r="DP122" s="901"/>
      <c r="DQ122" s="901">
        <v>1201</v>
      </c>
      <c r="DR122" s="901"/>
      <c r="DS122" s="901"/>
      <c r="DT122" s="901"/>
      <c r="DU122" s="901"/>
      <c r="DV122" s="878">
        <v>0</v>
      </c>
      <c r="DW122" s="878"/>
      <c r="DX122" s="878"/>
      <c r="DY122" s="878"/>
      <c r="DZ122" s="879"/>
    </row>
    <row r="123" spans="1:130" s="248" customFormat="1" ht="26.25" customHeight="1" x14ac:dyDescent="0.15">
      <c r="A123" s="904"/>
      <c r="B123" s="905"/>
      <c r="C123" s="908" t="s">
        <v>460</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v>31151</v>
      </c>
      <c r="AB123" s="864"/>
      <c r="AC123" s="864"/>
      <c r="AD123" s="864"/>
      <c r="AE123" s="865"/>
      <c r="AF123" s="866">
        <v>31195</v>
      </c>
      <c r="AG123" s="864"/>
      <c r="AH123" s="864"/>
      <c r="AI123" s="864"/>
      <c r="AJ123" s="865"/>
      <c r="AK123" s="866">
        <v>30737</v>
      </c>
      <c r="AL123" s="864"/>
      <c r="AM123" s="864"/>
      <c r="AN123" s="864"/>
      <c r="AO123" s="865"/>
      <c r="AP123" s="911">
        <v>0.3</v>
      </c>
      <c r="AQ123" s="912"/>
      <c r="AR123" s="912"/>
      <c r="AS123" s="912"/>
      <c r="AT123" s="913"/>
      <c r="AU123" s="976"/>
      <c r="AV123" s="977"/>
      <c r="AW123" s="977"/>
      <c r="AX123" s="977"/>
      <c r="AY123" s="977"/>
      <c r="AZ123" s="279" t="s">
        <v>187</v>
      </c>
      <c r="BA123" s="279"/>
      <c r="BB123" s="279"/>
      <c r="BC123" s="279"/>
      <c r="BD123" s="279"/>
      <c r="BE123" s="279"/>
      <c r="BF123" s="279"/>
      <c r="BG123" s="279"/>
      <c r="BH123" s="279"/>
      <c r="BI123" s="279"/>
      <c r="BJ123" s="279"/>
      <c r="BK123" s="279"/>
      <c r="BL123" s="279"/>
      <c r="BM123" s="279"/>
      <c r="BN123" s="279"/>
      <c r="BO123" s="964" t="s">
        <v>477</v>
      </c>
      <c r="BP123" s="965"/>
      <c r="BQ123" s="919">
        <v>22835923</v>
      </c>
      <c r="BR123" s="920"/>
      <c r="BS123" s="920"/>
      <c r="BT123" s="920"/>
      <c r="BU123" s="920"/>
      <c r="BV123" s="920">
        <v>23952094</v>
      </c>
      <c r="BW123" s="920"/>
      <c r="BX123" s="920"/>
      <c r="BY123" s="920"/>
      <c r="BZ123" s="920"/>
      <c r="CA123" s="920">
        <v>25118776</v>
      </c>
      <c r="CB123" s="920"/>
      <c r="CC123" s="920"/>
      <c r="CD123" s="920"/>
      <c r="CE123" s="920"/>
      <c r="CF123" s="830"/>
      <c r="CG123" s="831"/>
      <c r="CH123" s="831"/>
      <c r="CI123" s="831"/>
      <c r="CJ123" s="921"/>
      <c r="CK123" s="956"/>
      <c r="CL123" s="942"/>
      <c r="CM123" s="942"/>
      <c r="CN123" s="942"/>
      <c r="CO123" s="943"/>
      <c r="CP123" s="922" t="s">
        <v>478</v>
      </c>
      <c r="CQ123" s="923"/>
      <c r="CR123" s="923"/>
      <c r="CS123" s="923"/>
      <c r="CT123" s="923"/>
      <c r="CU123" s="923"/>
      <c r="CV123" s="923"/>
      <c r="CW123" s="923"/>
      <c r="CX123" s="923"/>
      <c r="CY123" s="923"/>
      <c r="CZ123" s="923"/>
      <c r="DA123" s="923"/>
      <c r="DB123" s="923"/>
      <c r="DC123" s="923"/>
      <c r="DD123" s="923"/>
      <c r="DE123" s="923"/>
      <c r="DF123" s="924"/>
      <c r="DG123" s="863" t="s">
        <v>127</v>
      </c>
      <c r="DH123" s="864"/>
      <c r="DI123" s="864"/>
      <c r="DJ123" s="864"/>
      <c r="DK123" s="865"/>
      <c r="DL123" s="866" t="s">
        <v>127</v>
      </c>
      <c r="DM123" s="864"/>
      <c r="DN123" s="864"/>
      <c r="DO123" s="864"/>
      <c r="DP123" s="865"/>
      <c r="DQ123" s="866" t="s">
        <v>415</v>
      </c>
      <c r="DR123" s="864"/>
      <c r="DS123" s="864"/>
      <c r="DT123" s="864"/>
      <c r="DU123" s="865"/>
      <c r="DV123" s="911" t="s">
        <v>393</v>
      </c>
      <c r="DW123" s="912"/>
      <c r="DX123" s="912"/>
      <c r="DY123" s="912"/>
      <c r="DZ123" s="913"/>
    </row>
    <row r="124" spans="1:130" s="248" customFormat="1" ht="26.25" customHeight="1" thickBot="1" x14ac:dyDescent="0.2">
      <c r="A124" s="904"/>
      <c r="B124" s="905"/>
      <c r="C124" s="908" t="s">
        <v>463</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127</v>
      </c>
      <c r="AB124" s="864"/>
      <c r="AC124" s="864"/>
      <c r="AD124" s="864"/>
      <c r="AE124" s="865"/>
      <c r="AF124" s="866" t="s">
        <v>127</v>
      </c>
      <c r="AG124" s="864"/>
      <c r="AH124" s="864"/>
      <c r="AI124" s="864"/>
      <c r="AJ124" s="865"/>
      <c r="AK124" s="866" t="s">
        <v>393</v>
      </c>
      <c r="AL124" s="864"/>
      <c r="AM124" s="864"/>
      <c r="AN124" s="864"/>
      <c r="AO124" s="865"/>
      <c r="AP124" s="911" t="s">
        <v>127</v>
      </c>
      <c r="AQ124" s="912"/>
      <c r="AR124" s="912"/>
      <c r="AS124" s="912"/>
      <c r="AT124" s="913"/>
      <c r="AU124" s="914" t="s">
        <v>479</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38.9</v>
      </c>
      <c r="BR124" s="918"/>
      <c r="BS124" s="918"/>
      <c r="BT124" s="918"/>
      <c r="BU124" s="918"/>
      <c r="BV124" s="918">
        <v>19.7</v>
      </c>
      <c r="BW124" s="918"/>
      <c r="BX124" s="918"/>
      <c r="BY124" s="918"/>
      <c r="BZ124" s="918"/>
      <c r="CA124" s="918">
        <v>8.3000000000000007</v>
      </c>
      <c r="CB124" s="918"/>
      <c r="CC124" s="918"/>
      <c r="CD124" s="918"/>
      <c r="CE124" s="918"/>
      <c r="CF124" s="808"/>
      <c r="CG124" s="809"/>
      <c r="CH124" s="809"/>
      <c r="CI124" s="809"/>
      <c r="CJ124" s="949"/>
      <c r="CK124" s="957"/>
      <c r="CL124" s="957"/>
      <c r="CM124" s="957"/>
      <c r="CN124" s="957"/>
      <c r="CO124" s="958"/>
      <c r="CP124" s="922" t="s">
        <v>480</v>
      </c>
      <c r="CQ124" s="923"/>
      <c r="CR124" s="923"/>
      <c r="CS124" s="923"/>
      <c r="CT124" s="923"/>
      <c r="CU124" s="923"/>
      <c r="CV124" s="923"/>
      <c r="CW124" s="923"/>
      <c r="CX124" s="923"/>
      <c r="CY124" s="923"/>
      <c r="CZ124" s="923"/>
      <c r="DA124" s="923"/>
      <c r="DB124" s="923"/>
      <c r="DC124" s="923"/>
      <c r="DD124" s="923"/>
      <c r="DE124" s="923"/>
      <c r="DF124" s="924"/>
      <c r="DG124" s="846">
        <v>6141448</v>
      </c>
      <c r="DH124" s="847"/>
      <c r="DI124" s="847"/>
      <c r="DJ124" s="847"/>
      <c r="DK124" s="848"/>
      <c r="DL124" s="849">
        <v>5808583</v>
      </c>
      <c r="DM124" s="847"/>
      <c r="DN124" s="847"/>
      <c r="DO124" s="847"/>
      <c r="DP124" s="848"/>
      <c r="DQ124" s="849" t="s">
        <v>393</v>
      </c>
      <c r="DR124" s="847"/>
      <c r="DS124" s="847"/>
      <c r="DT124" s="847"/>
      <c r="DU124" s="848"/>
      <c r="DV124" s="935" t="s">
        <v>393</v>
      </c>
      <c r="DW124" s="936"/>
      <c r="DX124" s="936"/>
      <c r="DY124" s="936"/>
      <c r="DZ124" s="937"/>
    </row>
    <row r="125" spans="1:130" s="248" customFormat="1" ht="26.25" customHeight="1" x14ac:dyDescent="0.15">
      <c r="A125" s="904"/>
      <c r="B125" s="905"/>
      <c r="C125" s="908" t="s">
        <v>465</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127</v>
      </c>
      <c r="AB125" s="864"/>
      <c r="AC125" s="864"/>
      <c r="AD125" s="864"/>
      <c r="AE125" s="865"/>
      <c r="AF125" s="866" t="s">
        <v>454</v>
      </c>
      <c r="AG125" s="864"/>
      <c r="AH125" s="864"/>
      <c r="AI125" s="864"/>
      <c r="AJ125" s="865"/>
      <c r="AK125" s="866" t="s">
        <v>127</v>
      </c>
      <c r="AL125" s="864"/>
      <c r="AM125" s="864"/>
      <c r="AN125" s="864"/>
      <c r="AO125" s="865"/>
      <c r="AP125" s="911" t="s">
        <v>393</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481</v>
      </c>
      <c r="CL125" s="939"/>
      <c r="CM125" s="939"/>
      <c r="CN125" s="939"/>
      <c r="CO125" s="940"/>
      <c r="CP125" s="947" t="s">
        <v>482</v>
      </c>
      <c r="CQ125" s="892"/>
      <c r="CR125" s="892"/>
      <c r="CS125" s="892"/>
      <c r="CT125" s="892"/>
      <c r="CU125" s="892"/>
      <c r="CV125" s="892"/>
      <c r="CW125" s="892"/>
      <c r="CX125" s="892"/>
      <c r="CY125" s="892"/>
      <c r="CZ125" s="892"/>
      <c r="DA125" s="892"/>
      <c r="DB125" s="892"/>
      <c r="DC125" s="892"/>
      <c r="DD125" s="892"/>
      <c r="DE125" s="892"/>
      <c r="DF125" s="893"/>
      <c r="DG125" s="948" t="s">
        <v>127</v>
      </c>
      <c r="DH125" s="929"/>
      <c r="DI125" s="929"/>
      <c r="DJ125" s="929"/>
      <c r="DK125" s="929"/>
      <c r="DL125" s="929" t="s">
        <v>127</v>
      </c>
      <c r="DM125" s="929"/>
      <c r="DN125" s="929"/>
      <c r="DO125" s="929"/>
      <c r="DP125" s="929"/>
      <c r="DQ125" s="929" t="s">
        <v>127</v>
      </c>
      <c r="DR125" s="929"/>
      <c r="DS125" s="929"/>
      <c r="DT125" s="929"/>
      <c r="DU125" s="929"/>
      <c r="DV125" s="930" t="s">
        <v>454</v>
      </c>
      <c r="DW125" s="930"/>
      <c r="DX125" s="930"/>
      <c r="DY125" s="930"/>
      <c r="DZ125" s="931"/>
    </row>
    <row r="126" spans="1:130" s="248" customFormat="1" ht="26.25" customHeight="1" thickBot="1" x14ac:dyDescent="0.2">
      <c r="A126" s="904"/>
      <c r="B126" s="905"/>
      <c r="C126" s="908" t="s">
        <v>467</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127</v>
      </c>
      <c r="AB126" s="864"/>
      <c r="AC126" s="864"/>
      <c r="AD126" s="864"/>
      <c r="AE126" s="865"/>
      <c r="AF126" s="866" t="s">
        <v>393</v>
      </c>
      <c r="AG126" s="864"/>
      <c r="AH126" s="864"/>
      <c r="AI126" s="864"/>
      <c r="AJ126" s="865"/>
      <c r="AK126" s="866" t="s">
        <v>127</v>
      </c>
      <c r="AL126" s="864"/>
      <c r="AM126" s="864"/>
      <c r="AN126" s="864"/>
      <c r="AO126" s="865"/>
      <c r="AP126" s="911" t="s">
        <v>393</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483</v>
      </c>
      <c r="CQ126" s="834"/>
      <c r="CR126" s="834"/>
      <c r="CS126" s="834"/>
      <c r="CT126" s="834"/>
      <c r="CU126" s="834"/>
      <c r="CV126" s="834"/>
      <c r="CW126" s="834"/>
      <c r="CX126" s="834"/>
      <c r="CY126" s="834"/>
      <c r="CZ126" s="834"/>
      <c r="DA126" s="834"/>
      <c r="DB126" s="834"/>
      <c r="DC126" s="834"/>
      <c r="DD126" s="834"/>
      <c r="DE126" s="834"/>
      <c r="DF126" s="835"/>
      <c r="DG126" s="900" t="s">
        <v>127</v>
      </c>
      <c r="DH126" s="901"/>
      <c r="DI126" s="901"/>
      <c r="DJ126" s="901"/>
      <c r="DK126" s="901"/>
      <c r="DL126" s="901" t="s">
        <v>454</v>
      </c>
      <c r="DM126" s="901"/>
      <c r="DN126" s="901"/>
      <c r="DO126" s="901"/>
      <c r="DP126" s="901"/>
      <c r="DQ126" s="901" t="s">
        <v>393</v>
      </c>
      <c r="DR126" s="901"/>
      <c r="DS126" s="901"/>
      <c r="DT126" s="901"/>
      <c r="DU126" s="901"/>
      <c r="DV126" s="878" t="s">
        <v>393</v>
      </c>
      <c r="DW126" s="878"/>
      <c r="DX126" s="878"/>
      <c r="DY126" s="878"/>
      <c r="DZ126" s="879"/>
    </row>
    <row r="127" spans="1:130" s="248" customFormat="1" ht="26.25" customHeight="1" x14ac:dyDescent="0.15">
      <c r="A127" s="906"/>
      <c r="B127" s="907"/>
      <c r="C127" s="925" t="s">
        <v>484</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v>2408</v>
      </c>
      <c r="AB127" s="864"/>
      <c r="AC127" s="864"/>
      <c r="AD127" s="864"/>
      <c r="AE127" s="865"/>
      <c r="AF127" s="866">
        <v>2248</v>
      </c>
      <c r="AG127" s="864"/>
      <c r="AH127" s="864"/>
      <c r="AI127" s="864"/>
      <c r="AJ127" s="865"/>
      <c r="AK127" s="866">
        <v>2047</v>
      </c>
      <c r="AL127" s="864"/>
      <c r="AM127" s="864"/>
      <c r="AN127" s="864"/>
      <c r="AO127" s="865"/>
      <c r="AP127" s="911">
        <v>0</v>
      </c>
      <c r="AQ127" s="912"/>
      <c r="AR127" s="912"/>
      <c r="AS127" s="912"/>
      <c r="AT127" s="913"/>
      <c r="AU127" s="284"/>
      <c r="AV127" s="284"/>
      <c r="AW127" s="284"/>
      <c r="AX127" s="928" t="s">
        <v>485</v>
      </c>
      <c r="AY127" s="896"/>
      <c r="AZ127" s="896"/>
      <c r="BA127" s="896"/>
      <c r="BB127" s="896"/>
      <c r="BC127" s="896"/>
      <c r="BD127" s="896"/>
      <c r="BE127" s="897"/>
      <c r="BF127" s="895" t="s">
        <v>486</v>
      </c>
      <c r="BG127" s="896"/>
      <c r="BH127" s="896"/>
      <c r="BI127" s="896"/>
      <c r="BJ127" s="896"/>
      <c r="BK127" s="896"/>
      <c r="BL127" s="897"/>
      <c r="BM127" s="895" t="s">
        <v>487</v>
      </c>
      <c r="BN127" s="896"/>
      <c r="BO127" s="896"/>
      <c r="BP127" s="896"/>
      <c r="BQ127" s="896"/>
      <c r="BR127" s="896"/>
      <c r="BS127" s="897"/>
      <c r="BT127" s="895" t="s">
        <v>488</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489</v>
      </c>
      <c r="CQ127" s="834"/>
      <c r="CR127" s="834"/>
      <c r="CS127" s="834"/>
      <c r="CT127" s="834"/>
      <c r="CU127" s="834"/>
      <c r="CV127" s="834"/>
      <c r="CW127" s="834"/>
      <c r="CX127" s="834"/>
      <c r="CY127" s="834"/>
      <c r="CZ127" s="834"/>
      <c r="DA127" s="834"/>
      <c r="DB127" s="834"/>
      <c r="DC127" s="834"/>
      <c r="DD127" s="834"/>
      <c r="DE127" s="834"/>
      <c r="DF127" s="835"/>
      <c r="DG127" s="900" t="s">
        <v>127</v>
      </c>
      <c r="DH127" s="901"/>
      <c r="DI127" s="901"/>
      <c r="DJ127" s="901"/>
      <c r="DK127" s="901"/>
      <c r="DL127" s="901" t="s">
        <v>127</v>
      </c>
      <c r="DM127" s="901"/>
      <c r="DN127" s="901"/>
      <c r="DO127" s="901"/>
      <c r="DP127" s="901"/>
      <c r="DQ127" s="901" t="s">
        <v>415</v>
      </c>
      <c r="DR127" s="901"/>
      <c r="DS127" s="901"/>
      <c r="DT127" s="901"/>
      <c r="DU127" s="901"/>
      <c r="DV127" s="878" t="s">
        <v>393</v>
      </c>
      <c r="DW127" s="878"/>
      <c r="DX127" s="878"/>
      <c r="DY127" s="878"/>
      <c r="DZ127" s="879"/>
    </row>
    <row r="128" spans="1:130" s="248" customFormat="1" ht="26.25" customHeight="1" thickBot="1" x14ac:dyDescent="0.2">
      <c r="A128" s="880" t="s">
        <v>490</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491</v>
      </c>
      <c r="X128" s="882"/>
      <c r="Y128" s="882"/>
      <c r="Z128" s="883"/>
      <c r="AA128" s="884">
        <v>308190</v>
      </c>
      <c r="AB128" s="885"/>
      <c r="AC128" s="885"/>
      <c r="AD128" s="885"/>
      <c r="AE128" s="886"/>
      <c r="AF128" s="887">
        <v>355170</v>
      </c>
      <c r="AG128" s="885"/>
      <c r="AH128" s="885"/>
      <c r="AI128" s="885"/>
      <c r="AJ128" s="886"/>
      <c r="AK128" s="887">
        <v>311000</v>
      </c>
      <c r="AL128" s="885"/>
      <c r="AM128" s="885"/>
      <c r="AN128" s="885"/>
      <c r="AO128" s="886"/>
      <c r="AP128" s="888"/>
      <c r="AQ128" s="889"/>
      <c r="AR128" s="889"/>
      <c r="AS128" s="889"/>
      <c r="AT128" s="890"/>
      <c r="AU128" s="284"/>
      <c r="AV128" s="284"/>
      <c r="AW128" s="284"/>
      <c r="AX128" s="891" t="s">
        <v>492</v>
      </c>
      <c r="AY128" s="892"/>
      <c r="AZ128" s="892"/>
      <c r="BA128" s="892"/>
      <c r="BB128" s="892"/>
      <c r="BC128" s="892"/>
      <c r="BD128" s="892"/>
      <c r="BE128" s="893"/>
      <c r="BF128" s="870" t="s">
        <v>415</v>
      </c>
      <c r="BG128" s="871"/>
      <c r="BH128" s="871"/>
      <c r="BI128" s="871"/>
      <c r="BJ128" s="871"/>
      <c r="BK128" s="871"/>
      <c r="BL128" s="894"/>
      <c r="BM128" s="870">
        <v>13.26</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493</v>
      </c>
      <c r="CQ128" s="812"/>
      <c r="CR128" s="812"/>
      <c r="CS128" s="812"/>
      <c r="CT128" s="812"/>
      <c r="CU128" s="812"/>
      <c r="CV128" s="812"/>
      <c r="CW128" s="812"/>
      <c r="CX128" s="812"/>
      <c r="CY128" s="812"/>
      <c r="CZ128" s="812"/>
      <c r="DA128" s="812"/>
      <c r="DB128" s="812"/>
      <c r="DC128" s="812"/>
      <c r="DD128" s="812"/>
      <c r="DE128" s="812"/>
      <c r="DF128" s="813"/>
      <c r="DG128" s="874" t="s">
        <v>393</v>
      </c>
      <c r="DH128" s="875"/>
      <c r="DI128" s="875"/>
      <c r="DJ128" s="875"/>
      <c r="DK128" s="875"/>
      <c r="DL128" s="875" t="s">
        <v>127</v>
      </c>
      <c r="DM128" s="875"/>
      <c r="DN128" s="875"/>
      <c r="DO128" s="875"/>
      <c r="DP128" s="875"/>
      <c r="DQ128" s="875" t="s">
        <v>393</v>
      </c>
      <c r="DR128" s="875"/>
      <c r="DS128" s="875"/>
      <c r="DT128" s="875"/>
      <c r="DU128" s="875"/>
      <c r="DV128" s="876" t="s">
        <v>393</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494</v>
      </c>
      <c r="X129" s="861"/>
      <c r="Y129" s="861"/>
      <c r="Z129" s="862"/>
      <c r="AA129" s="863">
        <v>9980413</v>
      </c>
      <c r="AB129" s="864"/>
      <c r="AC129" s="864"/>
      <c r="AD129" s="864"/>
      <c r="AE129" s="865"/>
      <c r="AF129" s="866">
        <v>9997303</v>
      </c>
      <c r="AG129" s="864"/>
      <c r="AH129" s="864"/>
      <c r="AI129" s="864"/>
      <c r="AJ129" s="865"/>
      <c r="AK129" s="866">
        <v>10457099</v>
      </c>
      <c r="AL129" s="864"/>
      <c r="AM129" s="864"/>
      <c r="AN129" s="864"/>
      <c r="AO129" s="865"/>
      <c r="AP129" s="867"/>
      <c r="AQ129" s="868"/>
      <c r="AR129" s="868"/>
      <c r="AS129" s="868"/>
      <c r="AT129" s="869"/>
      <c r="AU129" s="286"/>
      <c r="AV129" s="286"/>
      <c r="AW129" s="286"/>
      <c r="AX129" s="833" t="s">
        <v>495</v>
      </c>
      <c r="AY129" s="834"/>
      <c r="AZ129" s="834"/>
      <c r="BA129" s="834"/>
      <c r="BB129" s="834"/>
      <c r="BC129" s="834"/>
      <c r="BD129" s="834"/>
      <c r="BE129" s="835"/>
      <c r="BF129" s="853" t="s">
        <v>393</v>
      </c>
      <c r="BG129" s="854"/>
      <c r="BH129" s="854"/>
      <c r="BI129" s="854"/>
      <c r="BJ129" s="854"/>
      <c r="BK129" s="854"/>
      <c r="BL129" s="855"/>
      <c r="BM129" s="853">
        <v>18.260000000000002</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496</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497</v>
      </c>
      <c r="X130" s="861"/>
      <c r="Y130" s="861"/>
      <c r="Z130" s="862"/>
      <c r="AA130" s="863">
        <v>1431401</v>
      </c>
      <c r="AB130" s="864"/>
      <c r="AC130" s="864"/>
      <c r="AD130" s="864"/>
      <c r="AE130" s="865"/>
      <c r="AF130" s="866">
        <v>1403394</v>
      </c>
      <c r="AG130" s="864"/>
      <c r="AH130" s="864"/>
      <c r="AI130" s="864"/>
      <c r="AJ130" s="865"/>
      <c r="AK130" s="866">
        <v>1371918</v>
      </c>
      <c r="AL130" s="864"/>
      <c r="AM130" s="864"/>
      <c r="AN130" s="864"/>
      <c r="AO130" s="865"/>
      <c r="AP130" s="867"/>
      <c r="AQ130" s="868"/>
      <c r="AR130" s="868"/>
      <c r="AS130" s="868"/>
      <c r="AT130" s="869"/>
      <c r="AU130" s="286"/>
      <c r="AV130" s="286"/>
      <c r="AW130" s="286"/>
      <c r="AX130" s="833" t="s">
        <v>498</v>
      </c>
      <c r="AY130" s="834"/>
      <c r="AZ130" s="834"/>
      <c r="BA130" s="834"/>
      <c r="BB130" s="834"/>
      <c r="BC130" s="834"/>
      <c r="BD130" s="834"/>
      <c r="BE130" s="835"/>
      <c r="BF130" s="836">
        <v>7.5</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499</v>
      </c>
      <c r="X131" s="844"/>
      <c r="Y131" s="844"/>
      <c r="Z131" s="845"/>
      <c r="AA131" s="846">
        <v>8549012</v>
      </c>
      <c r="AB131" s="847"/>
      <c r="AC131" s="847"/>
      <c r="AD131" s="847"/>
      <c r="AE131" s="848"/>
      <c r="AF131" s="849">
        <v>8593909</v>
      </c>
      <c r="AG131" s="847"/>
      <c r="AH131" s="847"/>
      <c r="AI131" s="847"/>
      <c r="AJ131" s="848"/>
      <c r="AK131" s="849">
        <v>9085181</v>
      </c>
      <c r="AL131" s="847"/>
      <c r="AM131" s="847"/>
      <c r="AN131" s="847"/>
      <c r="AO131" s="848"/>
      <c r="AP131" s="850"/>
      <c r="AQ131" s="851"/>
      <c r="AR131" s="851"/>
      <c r="AS131" s="851"/>
      <c r="AT131" s="852"/>
      <c r="AU131" s="286"/>
      <c r="AV131" s="286"/>
      <c r="AW131" s="286"/>
      <c r="AX131" s="811" t="s">
        <v>500</v>
      </c>
      <c r="AY131" s="812"/>
      <c r="AZ131" s="812"/>
      <c r="BA131" s="812"/>
      <c r="BB131" s="812"/>
      <c r="BC131" s="812"/>
      <c r="BD131" s="812"/>
      <c r="BE131" s="813"/>
      <c r="BF131" s="814">
        <v>8.3000000000000007</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501</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502</v>
      </c>
      <c r="W132" s="824"/>
      <c r="X132" s="824"/>
      <c r="Y132" s="824"/>
      <c r="Z132" s="825"/>
      <c r="AA132" s="826">
        <v>7.3871460229999997</v>
      </c>
      <c r="AB132" s="827"/>
      <c r="AC132" s="827"/>
      <c r="AD132" s="827"/>
      <c r="AE132" s="828"/>
      <c r="AF132" s="829">
        <v>7.5695355859999998</v>
      </c>
      <c r="AG132" s="827"/>
      <c r="AH132" s="827"/>
      <c r="AI132" s="827"/>
      <c r="AJ132" s="828"/>
      <c r="AK132" s="829">
        <v>7.6610361420000004</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503</v>
      </c>
      <c r="W133" s="803"/>
      <c r="X133" s="803"/>
      <c r="Y133" s="803"/>
      <c r="Z133" s="804"/>
      <c r="AA133" s="805">
        <v>8</v>
      </c>
      <c r="AB133" s="806"/>
      <c r="AC133" s="806"/>
      <c r="AD133" s="806"/>
      <c r="AE133" s="807"/>
      <c r="AF133" s="805">
        <v>7.7</v>
      </c>
      <c r="AG133" s="806"/>
      <c r="AH133" s="806"/>
      <c r="AI133" s="806"/>
      <c r="AJ133" s="807"/>
      <c r="AK133" s="805">
        <v>7.5</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FiH93V4gs15iYNeXfWkCAD5O7K0QljpX4AgclR3OLkbbqIyVUXpiw/UkK9EwEY97WEspBNzmxQu6YNRMC6UmjQ==" saltValue="xmVYBtQjqSgPmUgwFucvN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504</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Lq04HE11kiv0WLrhqxNUPnf9Hdf6WH7GsFq3ell4qdQz/GNt/omSBZGXg4ajR4NQxFU17rJ/bJAUHGOo86jlZg==" saltValue="QaVgpUQjRCo0ezSEUpiQP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7egsrhfeMlF+yPHwkSVwEUmflAgr4QUZb107omQOoFEJsfndBRKakSdkRHRV6lIn0QZVLeXLkMrE/R/M1rAbIw==" saltValue="fzfogghcA2yXeE32/fo8M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506</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507</v>
      </c>
      <c r="AP7" s="305"/>
      <c r="AQ7" s="306" t="s">
        <v>508</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509</v>
      </c>
      <c r="AQ8" s="312" t="s">
        <v>510</v>
      </c>
      <c r="AR8" s="313" t="s">
        <v>511</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512</v>
      </c>
      <c r="AL9" s="1228"/>
      <c r="AM9" s="1228"/>
      <c r="AN9" s="1229"/>
      <c r="AO9" s="314">
        <v>2653266</v>
      </c>
      <c r="AP9" s="314">
        <v>65160</v>
      </c>
      <c r="AQ9" s="315">
        <v>100177</v>
      </c>
      <c r="AR9" s="316">
        <v>-35</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513</v>
      </c>
      <c r="AL10" s="1228"/>
      <c r="AM10" s="1228"/>
      <c r="AN10" s="1229"/>
      <c r="AO10" s="317">
        <v>549990</v>
      </c>
      <c r="AP10" s="317">
        <v>13507</v>
      </c>
      <c r="AQ10" s="318">
        <v>9943</v>
      </c>
      <c r="AR10" s="319">
        <v>35.799999999999997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514</v>
      </c>
      <c r="AL11" s="1228"/>
      <c r="AM11" s="1228"/>
      <c r="AN11" s="1229"/>
      <c r="AO11" s="317">
        <v>165222</v>
      </c>
      <c r="AP11" s="317">
        <v>4058</v>
      </c>
      <c r="AQ11" s="318">
        <v>1487</v>
      </c>
      <c r="AR11" s="319">
        <v>172.9</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515</v>
      </c>
      <c r="AL12" s="1228"/>
      <c r="AM12" s="1228"/>
      <c r="AN12" s="1229"/>
      <c r="AO12" s="317" t="s">
        <v>516</v>
      </c>
      <c r="AP12" s="317" t="s">
        <v>516</v>
      </c>
      <c r="AQ12" s="318">
        <v>23</v>
      </c>
      <c r="AR12" s="319" t="s">
        <v>516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517</v>
      </c>
      <c r="AL13" s="1228"/>
      <c r="AM13" s="1228"/>
      <c r="AN13" s="1229"/>
      <c r="AO13" s="317" t="s">
        <v>516</v>
      </c>
      <c r="AP13" s="317" t="s">
        <v>516</v>
      </c>
      <c r="AQ13" s="318">
        <v>4025</v>
      </c>
      <c r="AR13" s="319" t="s">
        <v>516</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518</v>
      </c>
      <c r="AL14" s="1228"/>
      <c r="AM14" s="1228"/>
      <c r="AN14" s="1229"/>
      <c r="AO14" s="317">
        <v>86115</v>
      </c>
      <c r="AP14" s="317">
        <v>2115</v>
      </c>
      <c r="AQ14" s="318">
        <v>2366</v>
      </c>
      <c r="AR14" s="319">
        <v>-10.6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519</v>
      </c>
      <c r="AL15" s="1231"/>
      <c r="AM15" s="1231"/>
      <c r="AN15" s="1232"/>
      <c r="AO15" s="317">
        <v>-200713</v>
      </c>
      <c r="AP15" s="317">
        <v>-4929</v>
      </c>
      <c r="AQ15" s="318">
        <v>-7732</v>
      </c>
      <c r="AR15" s="319">
        <v>-36.299999999999997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187</v>
      </c>
      <c r="AL16" s="1231"/>
      <c r="AM16" s="1231"/>
      <c r="AN16" s="1232"/>
      <c r="AO16" s="317">
        <v>3253880</v>
      </c>
      <c r="AP16" s="317">
        <v>79911</v>
      </c>
      <c r="AQ16" s="318">
        <v>110288</v>
      </c>
      <c r="AR16" s="319">
        <v>-27.5</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520</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521</v>
      </c>
      <c r="AP20" s="326" t="s">
        <v>522</v>
      </c>
      <c r="AQ20" s="327" t="s">
        <v>523</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524</v>
      </c>
      <c r="AL21" s="1234"/>
      <c r="AM21" s="1234"/>
      <c r="AN21" s="1235"/>
      <c r="AO21" s="330">
        <v>7.07</v>
      </c>
      <c r="AP21" s="331">
        <v>10.26</v>
      </c>
      <c r="AQ21" s="332">
        <v>-3.19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525</v>
      </c>
      <c r="AL22" s="1234"/>
      <c r="AM22" s="1234"/>
      <c r="AN22" s="1235"/>
      <c r="AO22" s="335">
        <v>98.7</v>
      </c>
      <c r="AP22" s="336">
        <v>97.6</v>
      </c>
      <c r="AQ22" s="337">
        <v>1.1000000000000001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528</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507</v>
      </c>
      <c r="AP30" s="305"/>
      <c r="AQ30" s="306" t="s">
        <v>508</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509</v>
      </c>
      <c r="AQ31" s="312" t="s">
        <v>510</v>
      </c>
      <c r="AR31" s="313" t="s">
        <v>511</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529</v>
      </c>
      <c r="AL32" s="1217"/>
      <c r="AM32" s="1217"/>
      <c r="AN32" s="1218"/>
      <c r="AO32" s="345">
        <v>1618296</v>
      </c>
      <c r="AP32" s="345">
        <v>39743</v>
      </c>
      <c r="AQ32" s="346">
        <v>68741</v>
      </c>
      <c r="AR32" s="347">
        <v>-42.2</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530</v>
      </c>
      <c r="AL33" s="1217"/>
      <c r="AM33" s="1217"/>
      <c r="AN33" s="1218"/>
      <c r="AO33" s="345" t="s">
        <v>516</v>
      </c>
      <c r="AP33" s="345" t="s">
        <v>516</v>
      </c>
      <c r="AQ33" s="346" t="s">
        <v>516</v>
      </c>
      <c r="AR33" s="347" t="s">
        <v>516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531</v>
      </c>
      <c r="AL34" s="1217"/>
      <c r="AM34" s="1217"/>
      <c r="AN34" s="1218"/>
      <c r="AO34" s="345" t="s">
        <v>516</v>
      </c>
      <c r="AP34" s="345" t="s">
        <v>516</v>
      </c>
      <c r="AQ34" s="346">
        <v>1</v>
      </c>
      <c r="AR34" s="347" t="s">
        <v>516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532</v>
      </c>
      <c r="AL35" s="1217"/>
      <c r="AM35" s="1217"/>
      <c r="AN35" s="1218"/>
      <c r="AO35" s="345">
        <v>539358</v>
      </c>
      <c r="AP35" s="345">
        <v>13246</v>
      </c>
      <c r="AQ35" s="346">
        <v>17075</v>
      </c>
      <c r="AR35" s="347">
        <v>-22.4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533</v>
      </c>
      <c r="AL36" s="1217"/>
      <c r="AM36" s="1217"/>
      <c r="AN36" s="1218"/>
      <c r="AO36" s="345">
        <v>188499</v>
      </c>
      <c r="AP36" s="345">
        <v>4629</v>
      </c>
      <c r="AQ36" s="346">
        <v>2445</v>
      </c>
      <c r="AR36" s="347">
        <v>89.3</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534</v>
      </c>
      <c r="AL37" s="1217"/>
      <c r="AM37" s="1217"/>
      <c r="AN37" s="1218"/>
      <c r="AO37" s="345">
        <v>32784</v>
      </c>
      <c r="AP37" s="345">
        <v>805</v>
      </c>
      <c r="AQ37" s="346">
        <v>621</v>
      </c>
      <c r="AR37" s="347">
        <v>29.6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535</v>
      </c>
      <c r="AL38" s="1214"/>
      <c r="AM38" s="1214"/>
      <c r="AN38" s="1215"/>
      <c r="AO38" s="348" t="s">
        <v>516</v>
      </c>
      <c r="AP38" s="348" t="s">
        <v>516</v>
      </c>
      <c r="AQ38" s="349">
        <v>4</v>
      </c>
      <c r="AR38" s="337" t="s">
        <v>516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536</v>
      </c>
      <c r="AL39" s="1214"/>
      <c r="AM39" s="1214"/>
      <c r="AN39" s="1215"/>
      <c r="AO39" s="345">
        <v>-311000</v>
      </c>
      <c r="AP39" s="345">
        <v>-7638</v>
      </c>
      <c r="AQ39" s="346">
        <v>-4161</v>
      </c>
      <c r="AR39" s="347">
        <v>83.6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537</v>
      </c>
      <c r="AL40" s="1217"/>
      <c r="AM40" s="1217"/>
      <c r="AN40" s="1218"/>
      <c r="AO40" s="345">
        <v>-1371918</v>
      </c>
      <c r="AP40" s="345">
        <v>-33692</v>
      </c>
      <c r="AQ40" s="346">
        <v>-59663</v>
      </c>
      <c r="AR40" s="347">
        <v>-43.5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299</v>
      </c>
      <c r="AL41" s="1220"/>
      <c r="AM41" s="1220"/>
      <c r="AN41" s="1221"/>
      <c r="AO41" s="345">
        <v>696019</v>
      </c>
      <c r="AP41" s="345">
        <v>17093</v>
      </c>
      <c r="AQ41" s="346">
        <v>25063</v>
      </c>
      <c r="AR41" s="347">
        <v>-31.8</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538</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540</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507</v>
      </c>
      <c r="AN49" s="1224" t="s">
        <v>541</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542</v>
      </c>
      <c r="AO50" s="362" t="s">
        <v>543</v>
      </c>
      <c r="AP50" s="363" t="s">
        <v>544</v>
      </c>
      <c r="AQ50" s="364" t="s">
        <v>545</v>
      </c>
      <c r="AR50" s="365" t="s">
        <v>546</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547</v>
      </c>
      <c r="AL51" s="358"/>
      <c r="AM51" s="366">
        <v>1838784</v>
      </c>
      <c r="AN51" s="367">
        <v>44137</v>
      </c>
      <c r="AO51" s="368">
        <v>31.9</v>
      </c>
      <c r="AP51" s="369">
        <v>83280</v>
      </c>
      <c r="AQ51" s="370">
        <v>-5.3</v>
      </c>
      <c r="AR51" s="371">
        <v>37.200000000000003</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548</v>
      </c>
      <c r="AM52" s="374">
        <v>841559</v>
      </c>
      <c r="AN52" s="375">
        <v>20200</v>
      </c>
      <c r="AO52" s="376">
        <v>24.3</v>
      </c>
      <c r="AP52" s="377">
        <v>43123</v>
      </c>
      <c r="AQ52" s="378">
        <v>-10.5</v>
      </c>
      <c r="AR52" s="379">
        <v>34.799999999999997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549</v>
      </c>
      <c r="AL53" s="358"/>
      <c r="AM53" s="366">
        <v>1755081</v>
      </c>
      <c r="AN53" s="367">
        <v>42329</v>
      </c>
      <c r="AO53" s="368">
        <v>-4.0999999999999996</v>
      </c>
      <c r="AP53" s="369">
        <v>88968</v>
      </c>
      <c r="AQ53" s="370">
        <v>6.8</v>
      </c>
      <c r="AR53" s="371">
        <v>-10.9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548</v>
      </c>
      <c r="AM54" s="374">
        <v>713449</v>
      </c>
      <c r="AN54" s="375">
        <v>17207</v>
      </c>
      <c r="AO54" s="376">
        <v>-14.8</v>
      </c>
      <c r="AP54" s="377">
        <v>45482</v>
      </c>
      <c r="AQ54" s="378">
        <v>5.5</v>
      </c>
      <c r="AR54" s="379">
        <v>-20.3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550</v>
      </c>
      <c r="AL55" s="358"/>
      <c r="AM55" s="366">
        <v>2414743</v>
      </c>
      <c r="AN55" s="367">
        <v>58580</v>
      </c>
      <c r="AO55" s="368">
        <v>38.4</v>
      </c>
      <c r="AP55" s="369">
        <v>85173</v>
      </c>
      <c r="AQ55" s="370">
        <v>-4.3</v>
      </c>
      <c r="AR55" s="371">
        <v>42.7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548</v>
      </c>
      <c r="AM56" s="374">
        <v>915515</v>
      </c>
      <c r="AN56" s="375">
        <v>22210</v>
      </c>
      <c r="AO56" s="376">
        <v>29.1</v>
      </c>
      <c r="AP56" s="377">
        <v>43913</v>
      </c>
      <c r="AQ56" s="378">
        <v>-3.4</v>
      </c>
      <c r="AR56" s="379">
        <v>32.5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551</v>
      </c>
      <c r="AL57" s="358"/>
      <c r="AM57" s="366">
        <v>2345643</v>
      </c>
      <c r="AN57" s="367">
        <v>57274</v>
      </c>
      <c r="AO57" s="368">
        <v>-2.2000000000000002</v>
      </c>
      <c r="AP57" s="369">
        <v>94081</v>
      </c>
      <c r="AQ57" s="370">
        <v>10.5</v>
      </c>
      <c r="AR57" s="371">
        <v>-12.7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548</v>
      </c>
      <c r="AM58" s="374">
        <v>1110692</v>
      </c>
      <c r="AN58" s="375">
        <v>27120</v>
      </c>
      <c r="AO58" s="376">
        <v>22.1</v>
      </c>
      <c r="AP58" s="377">
        <v>48949</v>
      </c>
      <c r="AQ58" s="378">
        <v>11.5</v>
      </c>
      <c r="AR58" s="379">
        <v>10.6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552</v>
      </c>
      <c r="AL59" s="358"/>
      <c r="AM59" s="366">
        <v>2624950</v>
      </c>
      <c r="AN59" s="367">
        <v>64465</v>
      </c>
      <c r="AO59" s="368">
        <v>12.6</v>
      </c>
      <c r="AP59" s="369">
        <v>92632</v>
      </c>
      <c r="AQ59" s="370">
        <v>-1.5</v>
      </c>
      <c r="AR59" s="371">
        <v>14.1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548</v>
      </c>
      <c r="AM60" s="374">
        <v>1321668</v>
      </c>
      <c r="AN60" s="375">
        <v>32458</v>
      </c>
      <c r="AO60" s="376">
        <v>19.7</v>
      </c>
      <c r="AP60" s="377">
        <v>47978</v>
      </c>
      <c r="AQ60" s="378">
        <v>-2</v>
      </c>
      <c r="AR60" s="379">
        <v>21.7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553</v>
      </c>
      <c r="AL61" s="380"/>
      <c r="AM61" s="381">
        <v>2195840</v>
      </c>
      <c r="AN61" s="382">
        <v>53357</v>
      </c>
      <c r="AO61" s="383">
        <v>15.3</v>
      </c>
      <c r="AP61" s="384">
        <v>88827</v>
      </c>
      <c r="AQ61" s="385">
        <v>1.2</v>
      </c>
      <c r="AR61" s="371">
        <v>14.1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548</v>
      </c>
      <c r="AM62" s="374">
        <v>980577</v>
      </c>
      <c r="AN62" s="375">
        <v>23839</v>
      </c>
      <c r="AO62" s="376">
        <v>16.100000000000001</v>
      </c>
      <c r="AP62" s="377">
        <v>45889</v>
      </c>
      <c r="AQ62" s="378">
        <v>0.2</v>
      </c>
      <c r="AR62" s="379">
        <v>15.9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K08hQSaWl7OLu7hM3m1J2ehxVF5DT52HcIxUqWfVCwWgLrk4vKSw9tsSCaWeN//wkjKBymmNl33ATxAMmG9JUg==" saltValue="WhfvvT/ZZXalPP5AzvqLi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555</v>
      </c>
    </row>
    <row r="121" spans="125:125" ht="13.5" hidden="1" customHeight="1" x14ac:dyDescent="0.15">
      <c r="DU121" s="292"/>
    </row>
  </sheetData>
  <sheetProtection algorithmName="SHA-512" hashValue="QCrSIhASDWFX5zlgi2PHdh4Yg0YEWZIfS4SXZgwi2QrRq6HSBUH6qsZGpoCrWmOBthRmlMq+G2OU56j+9Dvx6Q==" saltValue="ydL5n5fGBdanqKt/0YfUZ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556</v>
      </c>
    </row>
  </sheetData>
  <sheetProtection algorithmName="SHA-512" hashValue="0pLkhpZmQx5jfDwDkDlGerxqlCae7+UnQfTzXIKo0LordifQ4UJZKiIyFKDxAFYeFH2XCuB+15KvMspKAvg2gw==" saltValue="tjc6uJQsQ7UBe3VE4IuXV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38" t="s">
        <v>3</v>
      </c>
      <c r="D47" s="1238"/>
      <c r="E47" s="1239"/>
      <c r="F47" s="11">
        <v>14.02</v>
      </c>
      <c r="G47" s="12">
        <v>12.29</v>
      </c>
      <c r="H47" s="12">
        <v>13.43</v>
      </c>
      <c r="I47" s="12">
        <v>13.54</v>
      </c>
      <c r="J47" s="13">
        <v>11.64</v>
      </c>
    </row>
    <row r="48" spans="2:10" ht="57.75" customHeight="1" x14ac:dyDescent="0.15">
      <c r="B48" s="14"/>
      <c r="C48" s="1240" t="s">
        <v>4</v>
      </c>
      <c r="D48" s="1240"/>
      <c r="E48" s="1241"/>
      <c r="F48" s="15">
        <v>7.5</v>
      </c>
      <c r="G48" s="16">
        <v>8.0399999999999991</v>
      </c>
      <c r="H48" s="16">
        <v>5.77</v>
      </c>
      <c r="I48" s="16">
        <v>4.16</v>
      </c>
      <c r="J48" s="17">
        <v>7.45</v>
      </c>
    </row>
    <row r="49" spans="2:10" ht="57.75" customHeight="1" thickBot="1" x14ac:dyDescent="0.2">
      <c r="B49" s="18"/>
      <c r="C49" s="1242" t="s">
        <v>5</v>
      </c>
      <c r="D49" s="1242"/>
      <c r="E49" s="1243"/>
      <c r="F49" s="19" t="s">
        <v>562</v>
      </c>
      <c r="G49" s="20" t="s">
        <v>563</v>
      </c>
      <c r="H49" s="20" t="s">
        <v>564</v>
      </c>
      <c r="I49" s="20" t="s">
        <v>565</v>
      </c>
      <c r="J49" s="21">
        <v>0.18</v>
      </c>
    </row>
    <row r="50" spans="2:10" ht="13.5" customHeight="1" x14ac:dyDescent="0.15"/>
  </sheetData>
  <sheetProtection algorithmName="SHA-512" hashValue="4KIGqeNOHIC7LUrNpEujAkOuCPTc+j0i5NahB4q9sgThEPX0kJXaXHKWKME/cIUaA0fqRiCZRC+PO0qe3Ck4zg==" saltValue="XbOagM10oZRd5XNg37uiK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2022-03-11T01:41:00Z</cp:lastPrinted>
  <dcterms:created xsi:type="dcterms:W3CDTF">2022-02-02T03:43:28Z</dcterms:created>
  <dcterms:modified xsi:type="dcterms:W3CDTF">2022-10-21T01:48:39Z</dcterms:modified>
  <cp:category/>
</cp:coreProperties>
</file>