
<file path=[Content_Types].xml><?xml version="1.0" encoding="utf-8"?>
<Types xmlns="http://schemas.openxmlformats.org/package/2006/content-types">
  <Default Extension="bin" ContentType="application/vnd.openxmlformats-officedocument.spreadsheetml.printerSettings"/>
  <Override PartName="/xl/drawings/drawing9.xml" ContentType="application/vnd.openxmlformats-officedocument.drawing+xml"/>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4290" yWindow="195" windowWidth="16005"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データシート" sheetId="8" state="hidden" r:id="rId13"/>
  </sheets>
  <calcPr calcId="145621"/>
</workbook>
</file>

<file path=xl/calcChain.xml><?xml version="1.0" encoding="utf-8"?>
<calcChain xmlns="http://schemas.openxmlformats.org/spreadsheetml/2006/main">
  <c r="AA33" i="11"/>
  <c r="AA32"/>
  <c r="AA31"/>
  <c r="AA30"/>
  <c r="AA28"/>
  <c r="AA7"/>
  <c r="BG36" i="9" l="1"/>
  <c r="BG35"/>
  <c r="BG34"/>
  <c r="AO35"/>
  <c r="AO34"/>
  <c r="W37"/>
  <c r="W36"/>
  <c r="W35"/>
  <c r="W34"/>
  <c r="CQ43"/>
  <c r="CQ42"/>
  <c r="CQ41"/>
  <c r="CQ40"/>
  <c r="CQ39"/>
  <c r="CQ38"/>
  <c r="CQ37"/>
  <c r="CQ36"/>
  <c r="CQ35"/>
  <c r="CQ34"/>
  <c r="DG43"/>
  <c r="DG42"/>
  <c r="DG41"/>
  <c r="DG40"/>
  <c r="DG39"/>
  <c r="DG38"/>
  <c r="DG37"/>
  <c r="DG36"/>
  <c r="DG35"/>
  <c r="DG34"/>
  <c r="BY43"/>
  <c r="BY42"/>
  <c r="BY41"/>
  <c r="BY40"/>
  <c r="BY39"/>
  <c r="BY38"/>
  <c r="BY37"/>
  <c r="BY36"/>
  <c r="BY35"/>
  <c r="BY34"/>
  <c r="E43"/>
  <c r="E42"/>
  <c r="E41"/>
  <c r="E40"/>
  <c r="E39"/>
  <c r="E38"/>
  <c r="E37"/>
  <c r="E36"/>
  <c r="E35"/>
  <c r="E34"/>
  <c r="CO43" l="1"/>
  <c r="BW43"/>
  <c r="BE43"/>
  <c r="AM43"/>
  <c r="U43"/>
  <c r="C43"/>
  <c r="CO42"/>
  <c r="BW42"/>
  <c r="BE42"/>
  <c r="AM42"/>
  <c r="U42"/>
  <c r="C42"/>
  <c r="CO41"/>
  <c r="BW41"/>
  <c r="BE41"/>
  <c r="AM41"/>
  <c r="U41"/>
  <c r="C41"/>
  <c r="CO40"/>
  <c r="BE40"/>
  <c r="AM40"/>
  <c r="U40"/>
  <c r="C40"/>
  <c r="CO39"/>
  <c r="BE39"/>
  <c r="AM39"/>
  <c r="U39"/>
  <c r="C39"/>
  <c r="CO38"/>
  <c r="BE38"/>
  <c r="AM38"/>
  <c r="U38"/>
  <c r="C38"/>
  <c r="CO37"/>
  <c r="BE37"/>
  <c r="AM37"/>
  <c r="C37"/>
  <c r="CO36"/>
  <c r="AM36"/>
  <c r="C36"/>
  <c r="CO35"/>
  <c r="BW35"/>
  <c r="BW36" s="1"/>
  <c r="BW37" s="1"/>
  <c r="BW38" s="1"/>
  <c r="BW39" s="1"/>
  <c r="BW40" s="1"/>
  <c r="C35"/>
  <c r="CO34"/>
  <c r="BW34"/>
  <c r="C34"/>
  <c r="AM34" l="1"/>
  <c r="AM35" s="1"/>
  <c r="U34"/>
  <c r="U35" s="1"/>
  <c r="U36" s="1"/>
  <c r="U37" s="1"/>
  <c r="P67" i="8"/>
  <c r="O67"/>
  <c r="N67"/>
  <c r="M67"/>
  <c r="L67"/>
  <c r="K67"/>
  <c r="J67"/>
  <c r="I67"/>
  <c r="H67"/>
  <c r="G67"/>
  <c r="F67"/>
  <c r="E67"/>
  <c r="D67"/>
  <c r="C67"/>
  <c r="B67"/>
  <c r="N66"/>
  <c r="K66"/>
  <c r="H66"/>
  <c r="E66"/>
  <c r="B66"/>
  <c r="N65"/>
  <c r="K65"/>
  <c r="H65"/>
  <c r="E65"/>
  <c r="B65"/>
  <c r="N64"/>
  <c r="K64"/>
  <c r="H64"/>
  <c r="E64"/>
  <c r="B64"/>
  <c r="N63"/>
  <c r="K63"/>
  <c r="H63"/>
  <c r="E63"/>
  <c r="B63"/>
  <c r="N62"/>
  <c r="K62"/>
  <c r="H62"/>
  <c r="E62"/>
  <c r="B62"/>
  <c r="N61"/>
  <c r="K61"/>
  <c r="H61"/>
  <c r="E61"/>
  <c r="B61"/>
  <c r="N60"/>
  <c r="K60"/>
  <c r="H60"/>
  <c r="E60"/>
  <c r="B60"/>
  <c r="N59"/>
  <c r="K59"/>
  <c r="H59"/>
  <c r="E59"/>
  <c r="B59"/>
  <c r="P58"/>
  <c r="M58"/>
  <c r="J58"/>
  <c r="G58"/>
  <c r="D58"/>
  <c r="P57"/>
  <c r="M57"/>
  <c r="J57"/>
  <c r="G57"/>
  <c r="D57"/>
  <c r="P56"/>
  <c r="M56"/>
  <c r="J56"/>
  <c r="G56"/>
  <c r="D56"/>
  <c r="N54"/>
  <c r="K54"/>
  <c r="H54"/>
  <c r="E54"/>
  <c r="B54"/>
  <c r="P50"/>
  <c r="O50"/>
  <c r="N50"/>
  <c r="M50"/>
  <c r="L50"/>
  <c r="K50"/>
  <c r="J50"/>
  <c r="I50"/>
  <c r="H50"/>
  <c r="G50"/>
  <c r="F50"/>
  <c r="E50"/>
  <c r="D50"/>
  <c r="C50"/>
  <c r="B50"/>
  <c r="N49"/>
  <c r="K49"/>
  <c r="H49"/>
  <c r="E49"/>
  <c r="B49"/>
  <c r="N48"/>
  <c r="K48"/>
  <c r="H48"/>
  <c r="E48"/>
  <c r="B48"/>
  <c r="N47"/>
  <c r="K47"/>
  <c r="H47"/>
  <c r="E47"/>
  <c r="B47"/>
  <c r="N46"/>
  <c r="K46"/>
  <c r="H46"/>
  <c r="E46"/>
  <c r="B46"/>
  <c r="N45"/>
  <c r="K45"/>
  <c r="H45"/>
  <c r="E45"/>
  <c r="B45"/>
  <c r="N44"/>
  <c r="K44"/>
  <c r="H44"/>
  <c r="E44"/>
  <c r="B44"/>
  <c r="N43"/>
  <c r="K43"/>
  <c r="H43"/>
  <c r="E43"/>
  <c r="B43"/>
  <c r="P42"/>
  <c r="M42"/>
  <c r="J42"/>
  <c r="G42"/>
  <c r="D42"/>
  <c r="N40"/>
  <c r="K40"/>
  <c r="H40"/>
  <c r="E40"/>
  <c r="B40"/>
  <c r="K36"/>
  <c r="J36"/>
  <c r="I36"/>
  <c r="H36"/>
  <c r="G36"/>
  <c r="F36"/>
  <c r="E36"/>
  <c r="D36"/>
  <c r="C36"/>
  <c r="B36"/>
  <c r="A36"/>
  <c r="K35"/>
  <c r="J35"/>
  <c r="I35"/>
  <c r="H35"/>
  <c r="G35"/>
  <c r="F35"/>
  <c r="E35"/>
  <c r="D35"/>
  <c r="C35"/>
  <c r="B35"/>
  <c r="A35"/>
  <c r="K34"/>
  <c r="J34"/>
  <c r="I34"/>
  <c r="H34"/>
  <c r="G34"/>
  <c r="F34"/>
  <c r="E34"/>
  <c r="D34"/>
  <c r="C34"/>
  <c r="B34"/>
  <c r="A34"/>
  <c r="K33"/>
  <c r="J33"/>
  <c r="I33"/>
  <c r="H33"/>
  <c r="G33"/>
  <c r="F33"/>
  <c r="E33"/>
  <c r="D33"/>
  <c r="C33"/>
  <c r="B33"/>
  <c r="A33"/>
  <c r="K32"/>
  <c r="J32"/>
  <c r="I32"/>
  <c r="H32"/>
  <c r="G32"/>
  <c r="F32"/>
  <c r="E32"/>
  <c r="D32"/>
  <c r="C32"/>
  <c r="B32"/>
  <c r="A32"/>
  <c r="K31"/>
  <c r="J31"/>
  <c r="I31"/>
  <c r="H31"/>
  <c r="G31"/>
  <c r="F31"/>
  <c r="E31"/>
  <c r="D31"/>
  <c r="C31"/>
  <c r="B31"/>
  <c r="A31"/>
  <c r="K30"/>
  <c r="J30"/>
  <c r="I30"/>
  <c r="H30"/>
  <c r="G30"/>
  <c r="F30"/>
  <c r="E30"/>
  <c r="D30"/>
  <c r="C30"/>
  <c r="B30"/>
  <c r="A30"/>
  <c r="K29"/>
  <c r="J29"/>
  <c r="I29"/>
  <c r="H29"/>
  <c r="G29"/>
  <c r="F29"/>
  <c r="E29"/>
  <c r="D29"/>
  <c r="C29"/>
  <c r="B29"/>
  <c r="A29"/>
  <c r="K28"/>
  <c r="J28"/>
  <c r="I28"/>
  <c r="H28"/>
  <c r="G28"/>
  <c r="F28"/>
  <c r="E28"/>
  <c r="D28"/>
  <c r="C28"/>
  <c r="B28"/>
  <c r="A28"/>
  <c r="K27"/>
  <c r="J27"/>
  <c r="I27"/>
  <c r="H27"/>
  <c r="G27"/>
  <c r="F27"/>
  <c r="E27"/>
  <c r="D27"/>
  <c r="C27"/>
  <c r="B27"/>
  <c r="A27"/>
  <c r="J25"/>
  <c r="H25"/>
  <c r="F25"/>
  <c r="D25"/>
  <c r="B25"/>
  <c r="F21"/>
  <c r="E21"/>
  <c r="D21"/>
  <c r="C21"/>
  <c r="B21"/>
  <c r="F20"/>
  <c r="E20"/>
  <c r="D20"/>
  <c r="C20"/>
  <c r="B20"/>
  <c r="F19"/>
  <c r="E19"/>
  <c r="D19"/>
  <c r="C19"/>
  <c r="B19"/>
  <c r="F18"/>
  <c r="E18"/>
  <c r="D18"/>
  <c r="C18"/>
  <c r="B18"/>
  <c r="BE34" i="9" l="1"/>
  <c r="BE35" s="1"/>
  <c r="BE36" s="1"/>
</calcChain>
</file>

<file path=xl/sharedStrings.xml><?xml version="1.0" encoding="utf-8"?>
<sst xmlns="http://schemas.openxmlformats.org/spreadsheetml/2006/main" count="1013" uniqueCount="570">
  <si>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</si>
  <si>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</si>
  <si>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</si>
  <si>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</si>
  <si>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</si>
  <si>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</si>
  <si>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</si>
  <si>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</si>
  <si>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</si>
  <si>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</si>
  <si>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</si>
  <si>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</si>
  <si>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</si>
  <si>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</si>
  <si>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</si>
  <si>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</si>
  <si>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</si>
  <si>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</si>
  <si>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</si>
  <si>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</si>
  <si>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</si>
  <si>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</si>
  <si>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</si>
  <si>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</si>
  <si>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</si>
  <si>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</si>
  <si>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</si>
  <si>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</si>
  <si>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</si>
  <si>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</si>
  <si>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</si>
  <si>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</si>
  <si>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</si>
  <si>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</si>
  <si>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</si>
  <si>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</si>
  <si>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</si>
  <si>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</si>
  <si>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</si>
  <si>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</si>
  <si>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</si>
  <si>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</si>
  <si>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</si>
  <si>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</si>
  <si>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</si>
  <si>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</si>
  <si>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</si>
  <si>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</si>
  <si>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</si>
  <si>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</si>
  <si>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</si>
  <si>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</si>
  <si>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</si>
  <si>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</si>
  <si>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</si>
  <si>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</si>
  <si>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</si>
  <si>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</si>
  <si>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</si>
  <si>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</si>
  <si>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</si>
  <si>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</si>
  <si>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</si>
  <si>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</si>
  <si>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</si>
  <si>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</si>
  <si>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</si>
  <si>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山形県</t>
    <phoneticPr fontId="5"/>
  </si>
  <si>
    <t>市町村類型</t>
    <phoneticPr fontId="5"/>
  </si>
  <si>
    <t>Ⅰ－０</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</si>
  <si>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</si>
  <si>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</si>
  <si>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</si>
  <si>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</si>
  <si>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</si>
  <si>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</si>
  <si>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</si>
  <si>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</si>
  <si>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</si>
  <si>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</si>
  <si>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</si>
  <si>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</si>
  <si>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寒河江市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</si>
  <si>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</si>
  <si>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</si>
  <si>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</si>
  <si>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</si>
  <si>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</si>
  <si>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</si>
  <si>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</si>
  <si>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</si>
  <si>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</si>
  <si>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</si>
  <si>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</si>
  <si>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</si>
  <si>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</si>
  <si>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</si>
  <si>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</si>
  <si>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</si>
  <si>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</si>
  <si>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</si>
  <si>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</si>
  <si>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</si>
  <si>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</si>
  <si>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</si>
  <si>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-2.6</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</si>
  <si>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</si>
  <si>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</si>
  <si>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</si>
  <si>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</si>
  <si>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</si>
  <si>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</si>
  <si>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</si>
  <si>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</si>
  <si>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</si>
  <si>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</si>
  <si>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</si>
  <si>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</si>
  <si>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</si>
  <si>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</si>
  <si>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</si>
  <si>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</si>
  <si>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</si>
  <si>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</si>
  <si>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</si>
  <si>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</si>
  <si>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</si>
  <si>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</si>
  <si>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</si>
  <si>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</si>
  <si>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</si>
  <si>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</si>
  <si>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</si>
  <si>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</si>
  <si>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</si>
  <si>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</si>
  <si>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</si>
  <si>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</si>
  <si>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</si>
  <si>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</si>
  <si>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</si>
  <si>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</si>
  <si>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</si>
  <si>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</si>
  <si>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</si>
  <si>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</si>
  <si>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</si>
  <si>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</si>
  <si>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</si>
  <si>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</si>
  <si>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</si>
  <si>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</si>
  <si>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</si>
  <si>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</si>
  <si>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</si>
  <si>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</si>
  <si>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</si>
  <si>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</si>
  <si>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</si>
  <si>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</si>
  <si>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</si>
  <si>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</si>
  <si>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</si>
  <si>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</si>
  <si>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</si>
  <si>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</si>
  <si>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</si>
  <si>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</si>
  <si>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</si>
  <si>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</si>
  <si>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</si>
  <si>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</si>
  <si>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</si>
  <si>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</si>
  <si>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</si>
  <si>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</si>
  <si>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</si>
  <si>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</si>
  <si>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</si>
  <si>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</si>
  <si>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</si>
  <si>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</si>
  <si>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</si>
  <si>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</si>
  <si>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</si>
  <si>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</si>
  <si>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</si>
  <si>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</si>
  <si>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</si>
  <si>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</si>
  <si>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</si>
  <si>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</si>
  <si>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山形県寒河江市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</si>
  <si>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</si>
  <si>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</si>
  <si>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</si>
  <si>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</si>
  <si>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</si>
  <si>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</si>
  <si>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</si>
  <si>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</si>
  <si>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</si>
  <si>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</si>
  <si>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</si>
  <si>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</si>
  <si>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</si>
  <si>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</si>
  <si>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</si>
  <si>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</si>
  <si>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</si>
  <si>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</si>
  <si>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</si>
  <si>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</si>
  <si>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</si>
  <si>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</si>
  <si>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</si>
  <si>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</si>
  <si>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</si>
  <si>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</si>
  <si>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</si>
  <si>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</si>
  <si>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</si>
  <si>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</si>
  <si>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</si>
  <si>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</si>
  <si>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</si>
  <si>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</si>
  <si>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</si>
  <si>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</si>
  <si>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</si>
  <si>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</si>
  <si>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</si>
  <si>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</si>
  <si>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</si>
  <si>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</si>
  <si>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</si>
  <si>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</si>
  <si>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</si>
  <si>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</si>
  <si>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</si>
  <si>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</si>
  <si>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</si>
  <si>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</si>
  <si>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</si>
  <si>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</si>
  <si>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</si>
  <si>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</si>
  <si>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</si>
  <si>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</si>
  <si>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</si>
  <si>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</si>
  <si>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</si>
  <si>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</si>
  <si>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</si>
  <si>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</si>
  <si>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</si>
  <si>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</si>
  <si>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</si>
  <si>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</si>
  <si>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</si>
  <si>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</si>
  <si>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</si>
  <si>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</si>
  <si>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</si>
  <si>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</si>
  <si>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</si>
  <si>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</si>
  <si>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</si>
  <si>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</si>
  <si>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</si>
  <si>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</si>
  <si>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</si>
  <si>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</si>
  <si>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</si>
  <si>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</si>
  <si>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</si>
  <si>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</si>
  <si>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</si>
  <si>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</si>
  <si>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</si>
  <si>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</si>
  <si>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</si>
  <si>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</si>
  <si>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</si>
  <si>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</si>
  <si>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</si>
  <si>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</si>
  <si>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</si>
  <si>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</si>
  <si>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</si>
  <si>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</si>
  <si>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</si>
  <si>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</si>
  <si>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</si>
  <si>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</si>
  <si>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</si>
  <si>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</si>
  <si>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</si>
  <si>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</si>
  <si>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</si>
  <si>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</si>
  <si>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</si>
  <si>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</si>
  <si>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</si>
  <si>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</si>
  <si>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</si>
  <si>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</si>
  <si>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</si>
  <si>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</si>
  <si>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</si>
  <si>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</si>
  <si>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</si>
  <si>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</si>
  <si>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</si>
  <si>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</si>
  <si>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被保険者数(人)</t>
  </si>
  <si>
    <t>　繰出金</t>
    <phoneticPr fontId="5"/>
  </si>
  <si>
    <t>簡易水道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</si>
  <si>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</si>
  <si>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</si>
  <si>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</si>
  <si>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</si>
  <si>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</si>
  <si>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</si>
  <si>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</si>
  <si>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</si>
  <si>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</si>
  <si>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</si>
  <si>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</si>
  <si>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</si>
  <si>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</si>
  <si>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</si>
  <si>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</si>
  <si>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</si>
  <si>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</si>
  <si>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</si>
  <si>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</si>
  <si>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</si>
  <si>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</si>
  <si>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</si>
  <si>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山形県寒河江市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</si>
  <si>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</si>
  <si>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</si>
  <si>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</si>
  <si>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</si>
  <si>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</si>
  <si>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</si>
  <si>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</si>
  <si>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</si>
  <si>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</si>
  <si>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</si>
  <si>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</si>
  <si>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</si>
  <si>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</si>
  <si>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</si>
  <si>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</si>
  <si>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</si>
  <si>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</si>
  <si>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</si>
  <si>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</si>
  <si>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</si>
  <si>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</si>
  <si>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</si>
  <si>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</si>
  <si>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</si>
  <si>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</si>
  <si>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</si>
  <si>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</si>
  <si>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</si>
  <si>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</si>
  <si>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</si>
  <si>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</si>
  <si>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</si>
  <si>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</si>
  <si>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</si>
  <si>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</si>
  <si>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</si>
  <si>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介護認定審査会共同設置特別会計</t>
    <phoneticPr fontId="5"/>
  </si>
  <si>
    <t>後期高齢者医療特別会計</t>
    <phoneticPr fontId="5"/>
  </si>
  <si>
    <t>水道事業会計</t>
    <phoneticPr fontId="5"/>
  </si>
  <si>
    <t>法適用企業</t>
    <phoneticPr fontId="5"/>
  </si>
  <si>
    <t>病院事業会計</t>
    <phoneticPr fontId="5"/>
  </si>
  <si>
    <t>公共下水道事業会計</t>
    <phoneticPr fontId="5"/>
  </si>
  <si>
    <t>-</t>
    <phoneticPr fontId="5"/>
  </si>
  <si>
    <t>法非適用企業</t>
    <phoneticPr fontId="5"/>
  </si>
  <si>
    <t>浄化槽整備事業会計</t>
    <phoneticPr fontId="5"/>
  </si>
  <si>
    <t>簡易水道事業会計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</si>
  <si>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</si>
  <si>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</si>
  <si>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</si>
  <si>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</si>
  <si>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</si>
  <si>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</si>
  <si>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</si>
  <si>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</si>
  <si>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</si>
  <si>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</si>
  <si>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</si>
  <si>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</si>
  <si>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</si>
  <si>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</si>
  <si>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</si>
  <si>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</si>
  <si>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</si>
  <si>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</si>
  <si>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</si>
  <si>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</si>
  <si>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</si>
  <si>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</si>
  <si>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</si>
  <si>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</si>
  <si>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</si>
  <si>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</si>
  <si>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</si>
  <si>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</si>
  <si>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</si>
  <si>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</si>
  <si>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</si>
  <si>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</si>
  <si>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</si>
  <si>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</si>
  <si>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</si>
  <si>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</si>
  <si>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</si>
  <si>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</si>
  <si>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</si>
  <si>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</si>
  <si>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</si>
  <si>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</si>
  <si>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</si>
  <si>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</si>
  <si>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</si>
  <si>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</si>
  <si>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</si>
  <si>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</si>
  <si>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</si>
  <si>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</si>
  <si>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</si>
  <si>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</si>
  <si>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</si>
  <si>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</si>
  <si>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</si>
  <si>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</si>
  <si>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</si>
  <si>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</si>
  <si>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</si>
  <si>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</si>
  <si>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</si>
  <si>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病院事業会計</t>
    <phoneticPr fontId="5"/>
  </si>
  <si>
    <t>(Ｆ)</t>
    <phoneticPr fontId="5"/>
  </si>
  <si>
    <t>介護保険特別会計</t>
    <phoneticPr fontId="5"/>
  </si>
  <si>
    <t>将来負担比率（(Ｅ)－(Ｆ)）／（(Ｃ)－(Ｄ)）×１００</t>
    <rPh sb="0" eb="2">
      <t>ショウライ</t>
    </rPh>
    <rPh sb="2" eb="4">
      <t>フタン</t>
    </rPh>
    <rPh sb="4" eb="6">
      <t>ヒリツ</t>
    </rPh>
    <phoneticPr fontId="5"/>
  </si>
  <si>
    <t>介護認定審査会共同設置特別会計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</si>
  <si>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</si>
  <si>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</si>
  <si>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</si>
  <si>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</si>
  <si>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</si>
  <si>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</si>
  <si>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</si>
  <si>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</si>
  <si>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</si>
  <si>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</si>
  <si>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</si>
  <si>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</si>
  <si>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</si>
  <si>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</si>
  <si>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</si>
  <si>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</si>
  <si>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</si>
  <si>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</si>
  <si>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</si>
  <si>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</si>
  <si>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</si>
  <si>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</si>
  <si>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</si>
  <si>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</si>
  <si>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</si>
  <si>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</si>
  <si>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</si>
  <si>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</si>
  <si>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</si>
  <si>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</si>
  <si>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</si>
  <si>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</si>
  <si>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</si>
  <si>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</si>
  <si>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</si>
  <si>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</si>
  <si>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</si>
  <si>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</si>
  <si>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</si>
  <si>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</si>
  <si>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</si>
  <si>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</si>
  <si>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</si>
  <si>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</si>
  <si>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</si>
  <si>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</si>
  <si>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</si>
  <si>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</si>
  <si>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</si>
  <si>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</si>
  <si>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</si>
  <si>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</si>
  <si>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</si>
  <si>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</si>
  <si>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</si>
  <si>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</si>
  <si>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</si>
  <si>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</si>
  <si>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</si>
  <si>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</si>
  <si>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</si>
  <si>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</si>
  <si>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</si>
  <si>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</si>
  <si>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</si>
  <si>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</si>
  <si>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</si>
  <si>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</si>
  <si>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</si>
  <si>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</si>
  <si>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</si>
  <si>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</si>
  <si>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</si>
  <si>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</si>
  <si>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</si>
  <si>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</si>
  <si>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</si>
  <si>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</si>
  <si>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</si>
  <si>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</si>
  <si>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</si>
  <si>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</si>
  <si>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2.25</t>
  </si>
  <si>
    <t>▲ 2.71</t>
  </si>
  <si>
    <t>▲ 2.64</t>
  </si>
  <si>
    <t>▲ 2.41</t>
  </si>
  <si>
    <t>▲ 2.21</t>
  </si>
  <si>
    <t>水道事業会計</t>
  </si>
  <si>
    <t>一般会計</t>
  </si>
  <si>
    <t>国民健康保険特別会計</t>
  </si>
  <si>
    <t>介護保険特別会計</t>
  </si>
  <si>
    <t>病院事業会計</t>
  </si>
  <si>
    <t>後期高齢者医療特別会計</t>
  </si>
  <si>
    <t>介護認定審査会共同設置特別会計</t>
  </si>
  <si>
    <t>公共下水道事業会計</t>
  </si>
  <si>
    <t>その他会計（赤字）</t>
  </si>
  <si>
    <t>その他会計（黒字）</t>
  </si>
  <si>
    <t>-</t>
    <phoneticPr fontId="2"/>
  </si>
  <si>
    <t>-</t>
    <phoneticPr fontId="2"/>
  </si>
  <si>
    <t>-</t>
    <phoneticPr fontId="2"/>
  </si>
  <si>
    <t>-</t>
    <phoneticPr fontId="2"/>
  </si>
  <si>
    <t>山形県後期高齢者医療広域連合（普通会計分）</t>
    <rPh sb="0" eb="3">
      <t>ヤマガタケン</t>
    </rPh>
    <rPh sb="3" eb="5">
      <t>コウキ</t>
    </rPh>
    <rPh sb="5" eb="7">
      <t>コウレイ</t>
    </rPh>
    <rPh sb="7" eb="8">
      <t>シャ</t>
    </rPh>
    <rPh sb="8" eb="10">
      <t>イリョウ</t>
    </rPh>
    <rPh sb="10" eb="12">
      <t>コウイキ</t>
    </rPh>
    <rPh sb="12" eb="14">
      <t>レンゴウ</t>
    </rPh>
    <phoneticPr fontId="5"/>
  </si>
  <si>
    <t>山形県後期高齢者医療広域連合（事業会計分）</t>
  </si>
  <si>
    <t>山形県消防補償等組合</t>
    <rPh sb="0" eb="3">
      <t>ヤマガタケン</t>
    </rPh>
    <rPh sb="3" eb="5">
      <t>ショウボウ</t>
    </rPh>
    <rPh sb="5" eb="7">
      <t>ホショウ</t>
    </rPh>
    <rPh sb="7" eb="8">
      <t>トウ</t>
    </rPh>
    <rPh sb="8" eb="10">
      <t>クミアイ</t>
    </rPh>
    <phoneticPr fontId="5"/>
  </si>
  <si>
    <t>山形県自治会館管理組合</t>
    <rPh sb="0" eb="3">
      <t>ヤマガタケン</t>
    </rPh>
    <rPh sb="3" eb="5">
      <t>ジチ</t>
    </rPh>
    <rPh sb="5" eb="7">
      <t>カイカン</t>
    </rPh>
    <rPh sb="7" eb="9">
      <t>カンリ</t>
    </rPh>
    <rPh sb="9" eb="11">
      <t>クミアイ</t>
    </rPh>
    <phoneticPr fontId="5"/>
  </si>
  <si>
    <t>山形県市町村職員退職手当組合</t>
    <rPh sb="0" eb="3">
      <t>ヤマガタケン</t>
    </rPh>
    <rPh sb="3" eb="6">
      <t>シチョウソン</t>
    </rPh>
    <rPh sb="6" eb="8">
      <t>ショクイン</t>
    </rPh>
    <rPh sb="8" eb="10">
      <t>タイショク</t>
    </rPh>
    <rPh sb="10" eb="12">
      <t>テアテ</t>
    </rPh>
    <rPh sb="12" eb="14">
      <t>クミアイ</t>
    </rPh>
    <phoneticPr fontId="5"/>
  </si>
  <si>
    <t>西村山広域行政事務組合（普通会計分）</t>
    <rPh sb="0" eb="3">
      <t>ニシムラヤマ</t>
    </rPh>
    <rPh sb="3" eb="5">
      <t>コウイキ</t>
    </rPh>
    <rPh sb="5" eb="7">
      <t>ギョウセイ</t>
    </rPh>
    <rPh sb="7" eb="9">
      <t>ジム</t>
    </rPh>
    <rPh sb="9" eb="11">
      <t>クミアイ</t>
    </rPh>
    <rPh sb="12" eb="14">
      <t>フツウ</t>
    </rPh>
    <rPh sb="14" eb="16">
      <t>カイケイ</t>
    </rPh>
    <rPh sb="16" eb="17">
      <t>ブン</t>
    </rPh>
    <phoneticPr fontId="5"/>
  </si>
  <si>
    <t>西村山広域行政事務組合（事業会計分）</t>
    <rPh sb="0" eb="3">
      <t>ニシムラヤマ</t>
    </rPh>
    <rPh sb="3" eb="5">
      <t>コウイキ</t>
    </rPh>
    <rPh sb="5" eb="7">
      <t>ギョウセイ</t>
    </rPh>
    <rPh sb="7" eb="9">
      <t>ジム</t>
    </rPh>
    <rPh sb="9" eb="11">
      <t>クミアイ</t>
    </rPh>
    <rPh sb="12" eb="14">
      <t>ジギョウ</t>
    </rPh>
    <rPh sb="14" eb="16">
      <t>カイケイ</t>
    </rPh>
    <rPh sb="16" eb="17">
      <t>ブン</t>
    </rPh>
    <phoneticPr fontId="5"/>
  </si>
  <si>
    <t>-</t>
    <phoneticPr fontId="2"/>
  </si>
  <si>
    <t>-</t>
    <phoneticPr fontId="2"/>
  </si>
  <si>
    <t>-</t>
    <phoneticPr fontId="2"/>
  </si>
  <si>
    <t>寒河江市体育振興公社</t>
    <rPh sb="0" eb="4">
      <t>サガエシ</t>
    </rPh>
    <rPh sb="4" eb="6">
      <t>タイイク</t>
    </rPh>
    <rPh sb="6" eb="8">
      <t>シンコウ</t>
    </rPh>
    <rPh sb="8" eb="10">
      <t>コウシャ</t>
    </rPh>
    <phoneticPr fontId="2"/>
  </si>
  <si>
    <t>寒河江市土地開発公社</t>
    <rPh sb="0" eb="4">
      <t>サガエシ</t>
    </rPh>
    <rPh sb="4" eb="6">
      <t>トチ</t>
    </rPh>
    <rPh sb="6" eb="8">
      <t>カイハツ</t>
    </rPh>
    <rPh sb="8" eb="10">
      <t>コウシャ</t>
    </rPh>
    <phoneticPr fontId="2"/>
  </si>
  <si>
    <t>-</t>
    <phoneticPr fontId="2"/>
  </si>
  <si>
    <t>-</t>
    <phoneticPr fontId="2"/>
  </si>
  <si>
    <t>-</t>
    <phoneticPr fontId="2"/>
  </si>
  <si>
    <t>-</t>
    <phoneticPr fontId="2"/>
  </si>
</sst>
</file>

<file path=xl/styles.xml><?xml version="1.0" encoding="utf-8"?>
<styleSheet xmlns="http://schemas.openxmlformats.org/spreadsheetml/2006/main">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9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7" xfId="30" applyNumberFormat="1" applyFont="1" applyBorder="1" applyAlignment="1" applyProtection="1">
      <alignment horizontal="right" vertical="center" shrinkToFit="1"/>
      <protection locked="0"/>
    </xf>
    <xf numFmtId="188" fontId="26" fillId="0" borderId="113" xfId="30" applyNumberFormat="1" applyFont="1" applyBorder="1" applyAlignment="1" applyProtection="1">
      <alignment horizontal="right" vertical="center" shrinkToFit="1"/>
      <protection locked="0"/>
    </xf>
    <xf numFmtId="188" fontId="26" fillId="0" borderId="120" xfId="30" applyNumberFormat="1" applyFont="1" applyBorder="1" applyAlignment="1" applyProtection="1">
      <alignment horizontal="right" vertical="center" shrinkToFit="1"/>
      <protection locked="0"/>
    </xf>
    <xf numFmtId="177" fontId="26" fillId="0" borderId="116" xfId="30" quotePrefix="1"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03" xfId="30" applyNumberFormat="1" applyFont="1" applyBorder="1" applyAlignment="1" applyProtection="1">
      <alignment horizontal="right" vertical="center" shrinkToFit="1"/>
      <protection locked="0"/>
    </xf>
    <xf numFmtId="177" fontId="26" fillId="0" borderId="99" xfId="30" applyNumberFormat="1" applyFont="1" applyBorder="1" applyAlignment="1" applyProtection="1">
      <alignment horizontal="right" vertical="center" shrinkToFit="1"/>
      <protection locked="0"/>
    </xf>
    <xf numFmtId="177" fontId="26" fillId="0" borderId="107"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11371841155234642"/>
          <c:y val="0.18300653594771241"/>
          <c:w val="0.87003610108303253"/>
          <c:h val="0.5816993464052288"/>
        </c:manualLayout>
      </c:layout>
      <c:lineChart>
        <c:grouping val="standard"/>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67088</c:v>
                </c:pt>
                <c:pt idx="1">
                  <c:v>70489</c:v>
                </c:pt>
                <c:pt idx="2">
                  <c:v>84389</c:v>
                </c:pt>
                <c:pt idx="3">
                  <c:v>83623</c:v>
                </c:pt>
                <c:pt idx="4">
                  <c:v>87974</c:v>
                </c:pt>
              </c:numCache>
            </c:numRef>
          </c:val>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35212</c:v>
                </c:pt>
                <c:pt idx="1">
                  <c:v>41913</c:v>
                </c:pt>
                <c:pt idx="2">
                  <c:v>55313</c:v>
                </c:pt>
                <c:pt idx="3">
                  <c:v>45094</c:v>
                </c:pt>
                <c:pt idx="4">
                  <c:v>33471</c:v>
                </c:pt>
              </c:numCache>
            </c:numRef>
          </c:val>
        </c:ser>
        <c:dLbls/>
        <c:marker val="1"/>
        <c:axId val="92370048"/>
        <c:axId val="92371584"/>
      </c:lineChart>
      <c:catAx>
        <c:axId val="92370048"/>
        <c:scaling>
          <c:orientation val="minMax"/>
        </c:scaling>
        <c:axPos val="b"/>
        <c:numFmt formatCode="#,##0_ "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2371584"/>
        <c:crosses val="autoZero"/>
        <c:auto val="1"/>
        <c:lblAlgn val="ctr"/>
        <c:lblOffset val="100"/>
        <c:tickLblSkip val="1"/>
        <c:tickMarkSkip val="1"/>
      </c:catAx>
      <c:valAx>
        <c:axId val="92371584"/>
        <c:scaling>
          <c:orientation val="minMax"/>
          <c:max val="110000"/>
          <c:min val="0"/>
        </c:scaling>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58E-2"/>
              <c:y val="7.5163398692810454E-2"/>
            </c:manualLayout>
          </c:layout>
          <c:spPr>
            <a:noFill/>
            <a:ln w="25400">
              <a:noFill/>
            </a:ln>
          </c:spPr>
        </c:title>
        <c:numFmt formatCode="#,##0;&quot;△ &quot;#,##0"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2370048"/>
        <c:crosses val="autoZero"/>
        <c:crossBetween val="between"/>
      </c:valAx>
      <c:spPr>
        <a:solidFill>
          <a:srgbClr val="E6FFD5"/>
        </a:solidFill>
        <a:ln w="12700">
          <a:solidFill>
            <a:srgbClr val="000000"/>
          </a:solidFill>
          <a:prstDash val="solid"/>
        </a:ln>
      </c:spPr>
    </c:plotArea>
    <c:plotVisOnly val="1"/>
    <c:dispBlanksAs val="gap"/>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7.6443941109852781E-2"/>
          <c:y val="7.7726262125610776E-2"/>
          <c:w val="0.92129105322763305"/>
          <c:h val="0.84686822912978865"/>
        </c:manualLayout>
      </c:layout>
      <c:barChart>
        <c:barDir val="col"/>
        <c:grouping val="stacked"/>
        <c:ser>
          <c:idx val="0"/>
          <c:order val="0"/>
          <c:tx>
            <c:strRef>
              <c:f>データシート!$A$19</c:f>
              <c:strCache>
                <c:ptCount val="1"/>
                <c:pt idx="0">
                  <c:v>実質収支額</c:v>
                </c:pt>
              </c:strCache>
            </c:strRef>
          </c:tx>
          <c:spPr>
            <a:solidFill>
              <a:srgbClr val="00FFFF"/>
            </a:solidFill>
            <a:ln w="3175">
              <a:solidFill>
                <a:srgbClr val="000000"/>
              </a:solidFill>
              <a:prstDash val="solid"/>
            </a:ln>
          </c:spPr>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6.35</c:v>
                </c:pt>
                <c:pt idx="1">
                  <c:v>5.65</c:v>
                </c:pt>
                <c:pt idx="2">
                  <c:v>5.54</c:v>
                </c:pt>
                <c:pt idx="3">
                  <c:v>5.91</c:v>
                </c:pt>
                <c:pt idx="4">
                  <c:v>6.33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11.49</c:v>
                </c:pt>
                <c:pt idx="1">
                  <c:v>12.71</c:v>
                </c:pt>
                <c:pt idx="2">
                  <c:v>12.94</c:v>
                </c:pt>
                <c:pt idx="3">
                  <c:v>13.22</c:v>
                </c:pt>
                <c:pt idx="4">
                  <c:v>13.35</c:v>
                </c:pt>
              </c:numCache>
            </c:numRef>
          </c:val>
        </c:ser>
        <c:dLbls/>
        <c:gapWidth val="250"/>
        <c:overlap val="100"/>
        <c:axId val="119515392"/>
        <c:axId val="119767040"/>
      </c:barChart>
      <c:lineChart>
        <c:grouping val="standard"/>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-2.25</c:v>
                </c:pt>
                <c:pt idx="1">
                  <c:v>-2.71</c:v>
                </c:pt>
                <c:pt idx="2">
                  <c:v>-2.64</c:v>
                </c:pt>
                <c:pt idx="3">
                  <c:v>-2.41</c:v>
                </c:pt>
                <c:pt idx="4">
                  <c:v>-2.21</c:v>
                </c:pt>
              </c:numCache>
            </c:numRef>
          </c:val>
        </c:ser>
        <c:dLbls/>
        <c:marker val="1"/>
        <c:axId val="119515392"/>
        <c:axId val="119767040"/>
      </c:lineChart>
      <c:catAx>
        <c:axId val="119515392"/>
        <c:scaling>
          <c:orientation val="minMax"/>
        </c:scaling>
        <c:axPos val="b"/>
        <c:numFmt formatCode="General" sourceLinked="1"/>
        <c:maj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9767040"/>
        <c:crosses val="autoZero"/>
        <c:auto val="1"/>
        <c:lblAlgn val="ctr"/>
        <c:lblOffset val="100"/>
        <c:tickLblSkip val="1"/>
        <c:tickMarkSkip val="1"/>
      </c:catAx>
      <c:valAx>
        <c:axId val="119767040"/>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9515392"/>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4.5784502909787084E-2"/>
          <c:y val="7.7340569877883333E-2"/>
          <c:w val="0.93115348674162657"/>
          <c:h val="0.71777476255088435"/>
        </c:manualLayout>
      </c:layout>
      <c:barChart>
        <c:barDir val="col"/>
        <c:grouping val="stacked"/>
        <c:ser>
          <c:idx val="0"/>
          <c:order val="0"/>
          <c:tx>
            <c:strRef>
              <c:f>データシート!$A$27</c:f>
              <c:strCache>
                <c:ptCount val="1"/>
                <c:pt idx="0">
                  <c:v>その他会計（黒字）</c:v>
                </c:pt>
              </c:strCache>
            </c:strRef>
          </c:tx>
          <c:spPr>
            <a:solidFill>
              <a:srgbClr val="0000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公共下水道事業会計</c:v>
                </c:pt>
              </c:strCache>
            </c:strRef>
          </c:tx>
          <c:spPr>
            <a:solidFill>
              <a:srgbClr val="00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介護認定審査会共同設置特別会計</c:v>
                </c:pt>
              </c:strCache>
            </c:strRef>
          </c:tx>
          <c:spPr>
            <a:solidFill>
              <a:srgbClr val="800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0.03</c:v>
                </c:pt>
                <c:pt idx="2">
                  <c:v>#N/A</c:v>
                </c:pt>
                <c:pt idx="3">
                  <c:v>0.03</c:v>
                </c:pt>
                <c:pt idx="4">
                  <c:v>#N/A</c:v>
                </c:pt>
                <c:pt idx="5">
                  <c:v>0</c:v>
                </c:pt>
                <c:pt idx="6">
                  <c:v>#N/A</c:v>
                </c:pt>
                <c:pt idx="7">
                  <c:v>0.03</c:v>
                </c:pt>
                <c:pt idx="8">
                  <c:v>#N/A</c:v>
                </c:pt>
                <c:pt idx="9">
                  <c:v>0.02</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0.06</c:v>
                </c:pt>
                <c:pt idx="2">
                  <c:v>#N/A</c:v>
                </c:pt>
                <c:pt idx="3">
                  <c:v>0.06</c:v>
                </c:pt>
                <c:pt idx="4">
                  <c:v>#N/A</c:v>
                </c:pt>
                <c:pt idx="5">
                  <c:v>0.05</c:v>
                </c:pt>
                <c:pt idx="6">
                  <c:v>#N/A</c:v>
                </c:pt>
                <c:pt idx="7">
                  <c:v>0.01</c:v>
                </c:pt>
                <c:pt idx="8">
                  <c:v>#N/A</c:v>
                </c:pt>
                <c:pt idx="9">
                  <c:v>0.06</c:v>
                </c:pt>
              </c:numCache>
            </c:numRef>
          </c:val>
        </c:ser>
        <c:ser>
          <c:idx val="5"/>
          <c:order val="5"/>
          <c:tx>
            <c:strRef>
              <c:f>データシート!$A$32</c:f>
              <c:strCache>
                <c:ptCount val="1"/>
                <c:pt idx="0">
                  <c:v>病院事業会計</c:v>
                </c:pt>
              </c:strCache>
            </c:strRef>
          </c:tx>
          <c:spPr>
            <a:solidFill>
              <a:srgbClr val="FF66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0.53</c:v>
                </c:pt>
                <c:pt idx="2">
                  <c:v>#N/A</c:v>
                </c:pt>
                <c:pt idx="3">
                  <c:v>0.54</c:v>
                </c:pt>
                <c:pt idx="4">
                  <c:v>#N/A</c:v>
                </c:pt>
                <c:pt idx="5">
                  <c:v>0.67</c:v>
                </c:pt>
                <c:pt idx="6">
                  <c:v>#N/A</c:v>
                </c:pt>
                <c:pt idx="7">
                  <c:v>0.9</c:v>
                </c:pt>
                <c:pt idx="8">
                  <c:v>#N/A</c:v>
                </c:pt>
                <c:pt idx="9">
                  <c:v>0.72</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0.33</c:v>
                </c:pt>
                <c:pt idx="2">
                  <c:v>#N/A</c:v>
                </c:pt>
                <c:pt idx="3">
                  <c:v>0.37</c:v>
                </c:pt>
                <c:pt idx="4">
                  <c:v>#N/A</c:v>
                </c:pt>
                <c:pt idx="5">
                  <c:v>0.02</c:v>
                </c:pt>
                <c:pt idx="6">
                  <c:v>#N/A</c:v>
                </c:pt>
                <c:pt idx="7">
                  <c:v>0.4</c:v>
                </c:pt>
                <c:pt idx="8">
                  <c:v>#N/A</c:v>
                </c:pt>
                <c:pt idx="9">
                  <c:v>0.9</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2</c:v>
                </c:pt>
                <c:pt idx="2">
                  <c:v>#N/A</c:v>
                </c:pt>
                <c:pt idx="3">
                  <c:v>1.45</c:v>
                </c:pt>
                <c:pt idx="4">
                  <c:v>#N/A</c:v>
                </c:pt>
                <c:pt idx="5">
                  <c:v>1.39</c:v>
                </c:pt>
                <c:pt idx="6">
                  <c:v>#N/A</c:v>
                </c:pt>
                <c:pt idx="7">
                  <c:v>1.76</c:v>
                </c:pt>
                <c:pt idx="8">
                  <c:v>#N/A</c:v>
                </c:pt>
                <c:pt idx="9">
                  <c:v>2.25</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6.35</c:v>
                </c:pt>
                <c:pt idx="2">
                  <c:v>#N/A</c:v>
                </c:pt>
                <c:pt idx="3">
                  <c:v>5.64</c:v>
                </c:pt>
                <c:pt idx="4">
                  <c:v>#N/A</c:v>
                </c:pt>
                <c:pt idx="5">
                  <c:v>5.53</c:v>
                </c:pt>
                <c:pt idx="6">
                  <c:v>#N/A</c:v>
                </c:pt>
                <c:pt idx="7">
                  <c:v>5.91</c:v>
                </c:pt>
                <c:pt idx="8">
                  <c:v>#N/A</c:v>
                </c:pt>
                <c:pt idx="9">
                  <c:v>6.33</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9.9499999999999993</c:v>
                </c:pt>
                <c:pt idx="2">
                  <c:v>#N/A</c:v>
                </c:pt>
                <c:pt idx="3">
                  <c:v>10.85</c:v>
                </c:pt>
                <c:pt idx="4">
                  <c:v>#N/A</c:v>
                </c:pt>
                <c:pt idx="5">
                  <c:v>11.96</c:v>
                </c:pt>
                <c:pt idx="6">
                  <c:v>#N/A</c:v>
                </c:pt>
                <c:pt idx="7">
                  <c:v>11.41</c:v>
                </c:pt>
                <c:pt idx="8">
                  <c:v>#N/A</c:v>
                </c:pt>
                <c:pt idx="9">
                  <c:v>9.36</c:v>
                </c:pt>
              </c:numCache>
            </c:numRef>
          </c:val>
        </c:ser>
        <c:dLbls/>
        <c:overlap val="100"/>
        <c:axId val="120866688"/>
        <c:axId val="120868224"/>
      </c:barChart>
      <c:catAx>
        <c:axId val="120866688"/>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0868224"/>
        <c:crosses val="autoZero"/>
        <c:auto val="1"/>
        <c:lblAlgn val="ctr"/>
        <c:lblOffset val="100"/>
        <c:tickLblSkip val="1"/>
        <c:tickMarkSkip val="1"/>
      </c:catAx>
      <c:valAx>
        <c:axId val="120868224"/>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0866688"/>
        <c:crosses val="autoZero"/>
        <c:crossBetween val="between"/>
      </c:valAx>
      <c:spPr>
        <a:solidFill>
          <a:schemeClr val="bg1"/>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5.6445938365899208E-2"/>
          <c:y val="8.7976539589442848E-2"/>
          <c:w val="0.90356317136844211"/>
          <c:h val="0.639296187683285"/>
        </c:manualLayout>
      </c:layout>
      <c:barChart>
        <c:barDir val="col"/>
        <c:grouping val="stacked"/>
        <c:ser>
          <c:idx val="0"/>
          <c:order val="0"/>
          <c:tx>
            <c:strRef>
              <c:f>データシート!$A$42</c:f>
              <c:strCache>
                <c:ptCount val="1"/>
                <c:pt idx="0">
                  <c:v>算入公債費等</c:v>
                </c:pt>
              </c:strCache>
            </c:strRef>
          </c:tx>
          <c:spPr>
            <a:solidFill>
              <a:srgbClr val="00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2183</c:v>
                </c:pt>
                <c:pt idx="5">
                  <c:v>2131</c:v>
                </c:pt>
                <c:pt idx="8">
                  <c:v>2084</c:v>
                </c:pt>
                <c:pt idx="11">
                  <c:v>2093</c:v>
                </c:pt>
                <c:pt idx="14">
                  <c:v>1928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58</c:v>
                </c:pt>
                <c:pt idx="3">
                  <c:v>58</c:v>
                </c:pt>
                <c:pt idx="6">
                  <c:v>57</c:v>
                </c:pt>
                <c:pt idx="9">
                  <c:v>56</c:v>
                </c:pt>
                <c:pt idx="12">
                  <c:v>37</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380</c:v>
                </c:pt>
                <c:pt idx="3">
                  <c:v>370</c:v>
                </c:pt>
                <c:pt idx="6">
                  <c:v>374</c:v>
                </c:pt>
                <c:pt idx="9">
                  <c:v>268</c:v>
                </c:pt>
                <c:pt idx="12">
                  <c:v>111</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802</c:v>
                </c:pt>
                <c:pt idx="3">
                  <c:v>652</c:v>
                </c:pt>
                <c:pt idx="6">
                  <c:v>573</c:v>
                </c:pt>
                <c:pt idx="9">
                  <c:v>515</c:v>
                </c:pt>
                <c:pt idx="12">
                  <c:v>539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2272</c:v>
                </c:pt>
                <c:pt idx="3">
                  <c:v>2192</c:v>
                </c:pt>
                <c:pt idx="6">
                  <c:v>2128</c:v>
                </c:pt>
                <c:pt idx="9">
                  <c:v>2088</c:v>
                </c:pt>
                <c:pt idx="12">
                  <c:v>2089</c:v>
                </c:pt>
              </c:numCache>
            </c:numRef>
          </c:val>
        </c:ser>
        <c:dLbls/>
        <c:gapWidth val="100"/>
        <c:overlap val="100"/>
        <c:axId val="121719040"/>
        <c:axId val="121729024"/>
      </c:barChart>
      <c:lineChart>
        <c:grouping val="standard"/>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1329</c:v>
                </c:pt>
                <c:pt idx="2">
                  <c:v>#N/A</c:v>
                </c:pt>
                <c:pt idx="3">
                  <c:v>#N/A</c:v>
                </c:pt>
                <c:pt idx="4">
                  <c:v>1141</c:v>
                </c:pt>
                <c:pt idx="5">
                  <c:v>#N/A</c:v>
                </c:pt>
                <c:pt idx="6">
                  <c:v>#N/A</c:v>
                </c:pt>
                <c:pt idx="7">
                  <c:v>1048</c:v>
                </c:pt>
                <c:pt idx="8">
                  <c:v>#N/A</c:v>
                </c:pt>
                <c:pt idx="9">
                  <c:v>#N/A</c:v>
                </c:pt>
                <c:pt idx="10">
                  <c:v>834</c:v>
                </c:pt>
                <c:pt idx="11">
                  <c:v>#N/A</c:v>
                </c:pt>
                <c:pt idx="12">
                  <c:v>#N/A</c:v>
                </c:pt>
                <c:pt idx="13">
                  <c:v>848</c:v>
                </c:pt>
                <c:pt idx="14">
                  <c:v>#N/A</c:v>
                </c:pt>
              </c:numCache>
            </c:numRef>
          </c:val>
        </c:ser>
        <c:dLbls/>
        <c:marker val="1"/>
        <c:axId val="121719040"/>
        <c:axId val="121729024"/>
      </c:lineChart>
      <c:catAx>
        <c:axId val="121719040"/>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1729024"/>
        <c:crosses val="autoZero"/>
        <c:auto val="1"/>
        <c:lblAlgn val="ctr"/>
        <c:lblOffset val="100"/>
        <c:tickLblSkip val="1"/>
        <c:tickMarkSkip val="1"/>
      </c:catAx>
      <c:valAx>
        <c:axId val="121729024"/>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1719040"/>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8.3469143709508406E-2"/>
          <c:y val="8.6257433093237662E-2"/>
          <c:w val="0.86496884859089618"/>
          <c:h val="0.58918212773855427"/>
        </c:manualLayout>
      </c:layout>
      <c:barChart>
        <c:barDir val="col"/>
        <c:grouping val="stacked"/>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16134</c:v>
                </c:pt>
                <c:pt idx="5">
                  <c:v>16466</c:v>
                </c:pt>
                <c:pt idx="8">
                  <c:v>17155</c:v>
                </c:pt>
                <c:pt idx="11">
                  <c:v>16897</c:v>
                </c:pt>
                <c:pt idx="14">
                  <c:v>16432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2902</c:v>
                </c:pt>
                <c:pt idx="5">
                  <c:v>2270</c:v>
                </c:pt>
                <c:pt idx="8">
                  <c:v>2629</c:v>
                </c:pt>
                <c:pt idx="11">
                  <c:v>2439</c:v>
                </c:pt>
                <c:pt idx="14">
                  <c:v>1746</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1468</c:v>
                </c:pt>
                <c:pt idx="5">
                  <c:v>1713</c:v>
                </c:pt>
                <c:pt idx="8">
                  <c:v>1914</c:v>
                </c:pt>
                <c:pt idx="11">
                  <c:v>1695</c:v>
                </c:pt>
                <c:pt idx="14">
                  <c:v>2207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2091</c:v>
                </c:pt>
                <c:pt idx="3">
                  <c:v>1977</c:v>
                </c:pt>
                <c:pt idx="6">
                  <c:v>1963</c:v>
                </c:pt>
                <c:pt idx="9">
                  <c:v>1650</c:v>
                </c:pt>
                <c:pt idx="12">
                  <c:v>1462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1221</c:v>
                </c:pt>
                <c:pt idx="3">
                  <c:v>905</c:v>
                </c:pt>
                <c:pt idx="6">
                  <c:v>1167</c:v>
                </c:pt>
                <c:pt idx="9">
                  <c:v>1043</c:v>
                </c:pt>
                <c:pt idx="12">
                  <c:v>1511</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8366</c:v>
                </c:pt>
                <c:pt idx="3">
                  <c:v>8142</c:v>
                </c:pt>
                <c:pt idx="6">
                  <c:v>7854</c:v>
                </c:pt>
                <c:pt idx="9">
                  <c:v>7014</c:v>
                </c:pt>
                <c:pt idx="12">
                  <c:v>6436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240</c:v>
                </c:pt>
                <c:pt idx="3">
                  <c:v>301</c:v>
                </c:pt>
                <c:pt idx="6">
                  <c:v>248</c:v>
                </c:pt>
                <c:pt idx="9">
                  <c:v>195</c:v>
                </c:pt>
                <c:pt idx="12">
                  <c:v>192</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17824</c:v>
                </c:pt>
                <c:pt idx="3">
                  <c:v>17630</c:v>
                </c:pt>
                <c:pt idx="6">
                  <c:v>18008</c:v>
                </c:pt>
                <c:pt idx="9">
                  <c:v>17524</c:v>
                </c:pt>
                <c:pt idx="12">
                  <c:v>16797</c:v>
                </c:pt>
              </c:numCache>
            </c:numRef>
          </c:val>
        </c:ser>
        <c:dLbls/>
        <c:gapWidth val="100"/>
        <c:overlap val="100"/>
        <c:axId val="124059648"/>
        <c:axId val="124061184"/>
      </c:barChart>
      <c:lineChart>
        <c:grouping val="standard"/>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9237</c:v>
                </c:pt>
                <c:pt idx="2">
                  <c:v>#N/A</c:v>
                </c:pt>
                <c:pt idx="3">
                  <c:v>#N/A</c:v>
                </c:pt>
                <c:pt idx="4">
                  <c:v>8506</c:v>
                </c:pt>
                <c:pt idx="5">
                  <c:v>#N/A</c:v>
                </c:pt>
                <c:pt idx="6">
                  <c:v>#N/A</c:v>
                </c:pt>
                <c:pt idx="7">
                  <c:v>7543</c:v>
                </c:pt>
                <c:pt idx="8">
                  <c:v>#N/A</c:v>
                </c:pt>
                <c:pt idx="9">
                  <c:v>#N/A</c:v>
                </c:pt>
                <c:pt idx="10">
                  <c:v>6395</c:v>
                </c:pt>
                <c:pt idx="11">
                  <c:v>#N/A</c:v>
                </c:pt>
                <c:pt idx="12">
                  <c:v>#N/A</c:v>
                </c:pt>
                <c:pt idx="13">
                  <c:v>6012</c:v>
                </c:pt>
                <c:pt idx="14">
                  <c:v>#N/A</c:v>
                </c:pt>
              </c:numCache>
            </c:numRef>
          </c:val>
        </c:ser>
        <c:dLbls/>
        <c:marker val="1"/>
        <c:axId val="124059648"/>
        <c:axId val="124061184"/>
      </c:lineChart>
      <c:catAx>
        <c:axId val="124059648"/>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4061184"/>
        <c:crosses val="autoZero"/>
        <c:auto val="1"/>
        <c:lblAlgn val="ctr"/>
        <c:lblOffset val="100"/>
        <c:tickLblSkip val="1"/>
        <c:tickMarkSkip val="1"/>
      </c:catAx>
      <c:valAx>
        <c:axId val="124061184"/>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4059648"/>
        <c:crosses val="autoZero"/>
        <c:crossBetween val="between"/>
      </c:valAx>
      <c:spPr>
        <a:solidFill>
          <a:srgbClr val="FFFFFF"/>
        </a:solidFill>
        <a:ln w="25400">
          <a:noFill/>
        </a:ln>
      </c:spPr>
    </c:plotArea>
    <c:plotVisOnly val="1"/>
    <c:dispBlanksAs val="zero"/>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山形県寒河江市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42,022
41,748
139.03
17,652,379
16,841,475
636,692
10,053,368
16,797,099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10.8
70.8</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12/54</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近年は横ばいとなっていたが、平成</a:t>
          </a:r>
          <a:r>
            <a:rPr kumimoji="1" lang="en-US" altLang="ja-JP" sz="1300">
              <a:latin typeface="ＭＳ Ｐゴシック"/>
            </a:rPr>
            <a:t>25</a:t>
          </a:r>
          <a:r>
            <a:rPr kumimoji="1" lang="ja-JP" altLang="en-US" sz="1300">
              <a:latin typeface="ＭＳ Ｐゴシック"/>
            </a:rPr>
            <a:t>年度より</a:t>
          </a:r>
          <a:r>
            <a:rPr kumimoji="1" lang="en-US" altLang="ja-JP" sz="1300">
              <a:latin typeface="ＭＳ Ｐゴシック"/>
            </a:rPr>
            <a:t>0.1</a:t>
          </a:r>
          <a:r>
            <a:rPr kumimoji="1" lang="ja-JP" altLang="en-US" sz="1300">
              <a:latin typeface="ＭＳ Ｐゴシック"/>
            </a:rPr>
            <a:t>ポイントずつ増加傾向にある。</a:t>
          </a:r>
          <a:endParaRPr kumimoji="1" lang="en-US" altLang="ja-JP" sz="1300">
            <a:latin typeface="ＭＳ Ｐゴシック"/>
          </a:endParaRPr>
        </a:p>
        <a:p>
          <a:r>
            <a:rPr kumimoji="1" lang="ja-JP" altLang="en-US" sz="1300">
              <a:latin typeface="ＭＳ Ｐゴシック"/>
            </a:rPr>
            <a:t>要因としては、消費税率の上昇に併せた地方消費税交付金の伸びによる収入増が大きい。</a:t>
          </a:r>
          <a:endParaRPr kumimoji="1" lang="en-US" altLang="ja-JP" sz="1300">
            <a:latin typeface="ＭＳ Ｐゴシック"/>
          </a:endParaRPr>
        </a:p>
        <a:p>
          <a:r>
            <a:rPr kumimoji="1" lang="ja-JP" altLang="en-US" sz="1300">
              <a:latin typeface="ＭＳ Ｐゴシック"/>
            </a:rPr>
            <a:t>　今後は人口減少対策や移住促進事業等による人口の増加を図り、地方住民税等の自主財源の確保に努めたい。</a:t>
          </a:r>
          <a:endParaRPr kumimoji="1" lang="en-US" altLang="ja-JP" sz="1300">
            <a:latin typeface="ＭＳ Ｐゴシック"/>
          </a:endParaRPr>
        </a:p>
        <a:p>
          <a:endParaRPr kumimoji="1" lang="en-US" altLang="ja-JP"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159808</xdr:rowOff>
    </xdr:from>
    <xdr:to>
      <xdr:col>7</xdr:col>
      <xdr:colOff>152400</xdr:colOff>
      <xdr:row>45</xdr:row>
      <xdr:rowOff>13758</xdr:rowOff>
    </xdr:to>
    <xdr:cxnSp macro="">
      <xdr:nvCxnSpPr>
        <xdr:cNvPr id="63" name="直線コネクタ 62"/>
        <xdr:cNvCxnSpPr/>
      </xdr:nvCxnSpPr>
      <xdr:spPr>
        <a:xfrm flipV="1">
          <a:off x="4953000" y="6160558"/>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157285</xdr:rowOff>
    </xdr:from>
    <xdr:ext cx="762000" cy="259045"/>
    <xdr:sp macro="" textlink="">
      <xdr:nvSpPr>
        <xdr:cNvPr id="64"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0.23</a:t>
          </a:r>
          <a:endParaRPr kumimoji="1" lang="ja-JP" altLang="en-US" sz="1000" b="1">
            <a:latin typeface="ＭＳ Ｐゴシック"/>
          </a:endParaRPr>
        </a:p>
      </xdr:txBody>
    </xdr:sp>
    <xdr:clientData/>
  </xdr:oneCellAnchor>
  <xdr:twoCellAnchor>
    <xdr:from>
      <xdr:col>7</xdr:col>
      <xdr:colOff>63500</xdr:colOff>
      <xdr:row>45</xdr:row>
      <xdr:rowOff>13758</xdr:rowOff>
    </xdr:from>
    <xdr:to>
      <xdr:col>7</xdr:col>
      <xdr:colOff>241300</xdr:colOff>
      <xdr:row>45</xdr:row>
      <xdr:rowOff>13758</xdr:rowOff>
    </xdr:to>
    <xdr:cxnSp macro="">
      <xdr:nvCxnSpPr>
        <xdr:cNvPr id="65" name="直線コネクタ 64"/>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74735</xdr:rowOff>
    </xdr:from>
    <xdr:ext cx="762000" cy="259045"/>
    <xdr:sp macro="" textlink="">
      <xdr:nvSpPr>
        <xdr:cNvPr id="66" name="財政力最大値テキスト"/>
        <xdr:cNvSpPr txBox="1"/>
      </xdr:nvSpPr>
      <xdr:spPr>
        <a:xfrm>
          <a:off x="5041900" y="5904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7</xdr:col>
      <xdr:colOff>63500</xdr:colOff>
      <xdr:row>35</xdr:row>
      <xdr:rowOff>159808</xdr:rowOff>
    </xdr:from>
    <xdr:to>
      <xdr:col>7</xdr:col>
      <xdr:colOff>241300</xdr:colOff>
      <xdr:row>35</xdr:row>
      <xdr:rowOff>159808</xdr:rowOff>
    </xdr:to>
    <xdr:cxnSp macro="">
      <xdr:nvCxnSpPr>
        <xdr:cNvPr id="67" name="直線コネクタ 66"/>
        <xdr:cNvCxnSpPr/>
      </xdr:nvCxnSpPr>
      <xdr:spPr>
        <a:xfrm>
          <a:off x="4864100" y="6160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116417</xdr:rowOff>
    </xdr:from>
    <xdr:to>
      <xdr:col>7</xdr:col>
      <xdr:colOff>152400</xdr:colOff>
      <xdr:row>41</xdr:row>
      <xdr:rowOff>136525</xdr:rowOff>
    </xdr:to>
    <xdr:cxnSp macro="">
      <xdr:nvCxnSpPr>
        <xdr:cNvPr id="68" name="直線コネクタ 67"/>
        <xdr:cNvCxnSpPr/>
      </xdr:nvCxnSpPr>
      <xdr:spPr>
        <a:xfrm flipV="1">
          <a:off x="4114800" y="7145867"/>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67327</xdr:rowOff>
    </xdr:from>
    <xdr:ext cx="762000" cy="259045"/>
    <xdr:sp macro="" textlink="">
      <xdr:nvSpPr>
        <xdr:cNvPr id="69" name="財政力平均値テキスト"/>
        <xdr:cNvSpPr txBox="1"/>
      </xdr:nvSpPr>
      <xdr:spPr>
        <a:xfrm>
          <a:off x="5041900" y="7268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95250</xdr:rowOff>
    </xdr:from>
    <xdr:to>
      <xdr:col>7</xdr:col>
      <xdr:colOff>203200</xdr:colOff>
      <xdr:row>43</xdr:row>
      <xdr:rowOff>25400</xdr:rowOff>
    </xdr:to>
    <xdr:sp macro="" textlink="">
      <xdr:nvSpPr>
        <xdr:cNvPr id="70" name="フローチャート : 判断 69"/>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136525</xdr:rowOff>
    </xdr:from>
    <xdr:to>
      <xdr:col>6</xdr:col>
      <xdr:colOff>0</xdr:colOff>
      <xdr:row>41</xdr:row>
      <xdr:rowOff>156633</xdr:rowOff>
    </xdr:to>
    <xdr:cxnSp macro="">
      <xdr:nvCxnSpPr>
        <xdr:cNvPr id="71" name="直線コネクタ 70"/>
        <xdr:cNvCxnSpPr/>
      </xdr:nvCxnSpPr>
      <xdr:spPr>
        <a:xfrm flipV="1">
          <a:off x="3225800" y="71659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34925</xdr:rowOff>
    </xdr:from>
    <xdr:to>
      <xdr:col>6</xdr:col>
      <xdr:colOff>50800</xdr:colOff>
      <xdr:row>42</xdr:row>
      <xdr:rowOff>136525</xdr:rowOff>
    </xdr:to>
    <xdr:sp macro="" textlink="">
      <xdr:nvSpPr>
        <xdr:cNvPr id="72" name="フローチャート : 判断 71"/>
        <xdr:cNvSpPr/>
      </xdr:nvSpPr>
      <xdr:spPr>
        <a:xfrm>
          <a:off x="4064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121302</xdr:rowOff>
    </xdr:from>
    <xdr:ext cx="736600" cy="259045"/>
    <xdr:sp macro="" textlink="">
      <xdr:nvSpPr>
        <xdr:cNvPr id="73" name="テキスト ボックス 72"/>
        <xdr:cNvSpPr txBox="1"/>
      </xdr:nvSpPr>
      <xdr:spPr>
        <a:xfrm>
          <a:off x="3733800" y="7322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156633</xdr:rowOff>
    </xdr:from>
    <xdr:to>
      <xdr:col>4</xdr:col>
      <xdr:colOff>482600</xdr:colOff>
      <xdr:row>42</xdr:row>
      <xdr:rowOff>5292</xdr:rowOff>
    </xdr:to>
    <xdr:cxnSp macro="">
      <xdr:nvCxnSpPr>
        <xdr:cNvPr id="74" name="直線コネクタ 73"/>
        <xdr:cNvCxnSpPr/>
      </xdr:nvCxnSpPr>
      <xdr:spPr>
        <a:xfrm flipV="1">
          <a:off x="2336800" y="71860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34925</xdr:rowOff>
    </xdr:from>
    <xdr:to>
      <xdr:col>4</xdr:col>
      <xdr:colOff>533400</xdr:colOff>
      <xdr:row>42</xdr:row>
      <xdr:rowOff>136525</xdr:rowOff>
    </xdr:to>
    <xdr:sp macro="" textlink="">
      <xdr:nvSpPr>
        <xdr:cNvPr id="75" name="フローチャート : 判断 74"/>
        <xdr:cNvSpPr/>
      </xdr:nvSpPr>
      <xdr:spPr>
        <a:xfrm>
          <a:off x="3175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121302</xdr:rowOff>
    </xdr:from>
    <xdr:ext cx="762000" cy="259045"/>
    <xdr:sp macro="" textlink="">
      <xdr:nvSpPr>
        <xdr:cNvPr id="76" name="テキスト ボックス 75"/>
        <xdr:cNvSpPr txBox="1"/>
      </xdr:nvSpPr>
      <xdr:spPr>
        <a:xfrm>
          <a:off x="2844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156633</xdr:rowOff>
    </xdr:from>
    <xdr:to>
      <xdr:col>3</xdr:col>
      <xdr:colOff>279400</xdr:colOff>
      <xdr:row>42</xdr:row>
      <xdr:rowOff>5292</xdr:rowOff>
    </xdr:to>
    <xdr:cxnSp macro="">
      <xdr:nvCxnSpPr>
        <xdr:cNvPr id="77" name="直線コネクタ 76"/>
        <xdr:cNvCxnSpPr/>
      </xdr:nvCxnSpPr>
      <xdr:spPr>
        <a:xfrm>
          <a:off x="1447800" y="71860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34925</xdr:rowOff>
    </xdr:from>
    <xdr:to>
      <xdr:col>3</xdr:col>
      <xdr:colOff>330200</xdr:colOff>
      <xdr:row>42</xdr:row>
      <xdr:rowOff>136525</xdr:rowOff>
    </xdr:to>
    <xdr:sp macro="" textlink="">
      <xdr:nvSpPr>
        <xdr:cNvPr id="78" name="フローチャート : 判断 77"/>
        <xdr:cNvSpPr/>
      </xdr:nvSpPr>
      <xdr:spPr>
        <a:xfrm>
          <a:off x="2286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121302</xdr:rowOff>
    </xdr:from>
    <xdr:ext cx="762000" cy="259045"/>
    <xdr:sp macro="" textlink="">
      <xdr:nvSpPr>
        <xdr:cNvPr id="79" name="テキスト ボックス 78"/>
        <xdr:cNvSpPr txBox="1"/>
      </xdr:nvSpPr>
      <xdr:spPr>
        <a:xfrm>
          <a:off x="1955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14817</xdr:rowOff>
    </xdr:from>
    <xdr:to>
      <xdr:col>2</xdr:col>
      <xdr:colOff>127000</xdr:colOff>
      <xdr:row>42</xdr:row>
      <xdr:rowOff>116417</xdr:rowOff>
    </xdr:to>
    <xdr:sp macro="" textlink="">
      <xdr:nvSpPr>
        <xdr:cNvPr id="80" name="フローチャート : 判断 79"/>
        <xdr:cNvSpPr/>
      </xdr:nvSpPr>
      <xdr:spPr>
        <a:xfrm>
          <a:off x="1397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101194</xdr:rowOff>
    </xdr:from>
    <xdr:ext cx="762000" cy="259045"/>
    <xdr:sp macro="" textlink="">
      <xdr:nvSpPr>
        <xdr:cNvPr id="81" name="テキスト ボックス 80"/>
        <xdr:cNvSpPr txBox="1"/>
      </xdr:nvSpPr>
      <xdr:spPr>
        <a:xfrm>
          <a:off x="1066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41</xdr:row>
      <xdr:rowOff>65617</xdr:rowOff>
    </xdr:from>
    <xdr:to>
      <xdr:col>7</xdr:col>
      <xdr:colOff>203200</xdr:colOff>
      <xdr:row>41</xdr:row>
      <xdr:rowOff>167217</xdr:rowOff>
    </xdr:to>
    <xdr:sp macro="" textlink="">
      <xdr:nvSpPr>
        <xdr:cNvPr id="87" name="円/楕円 86"/>
        <xdr:cNvSpPr/>
      </xdr:nvSpPr>
      <xdr:spPr>
        <a:xfrm>
          <a:off x="49022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82144</xdr:rowOff>
    </xdr:from>
    <xdr:ext cx="762000" cy="259045"/>
    <xdr:sp macro="" textlink="">
      <xdr:nvSpPr>
        <xdr:cNvPr id="88" name="財政力該当値テキスト"/>
        <xdr:cNvSpPr txBox="1"/>
      </xdr:nvSpPr>
      <xdr:spPr>
        <a:xfrm>
          <a:off x="5041900" y="694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0.52</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85725</xdr:rowOff>
    </xdr:from>
    <xdr:to>
      <xdr:col>6</xdr:col>
      <xdr:colOff>50800</xdr:colOff>
      <xdr:row>42</xdr:row>
      <xdr:rowOff>15875</xdr:rowOff>
    </xdr:to>
    <xdr:sp macro="" textlink="">
      <xdr:nvSpPr>
        <xdr:cNvPr id="89" name="円/楕円 88"/>
        <xdr:cNvSpPr/>
      </xdr:nvSpPr>
      <xdr:spPr>
        <a:xfrm>
          <a:off x="40640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26052</xdr:rowOff>
    </xdr:from>
    <xdr:ext cx="736600" cy="259045"/>
    <xdr:sp macro="" textlink="">
      <xdr:nvSpPr>
        <xdr:cNvPr id="90" name="テキスト ボックス 89"/>
        <xdr:cNvSpPr txBox="1"/>
      </xdr:nvSpPr>
      <xdr:spPr>
        <a:xfrm>
          <a:off x="3733800" y="6884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0.51</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105833</xdr:rowOff>
    </xdr:from>
    <xdr:to>
      <xdr:col>4</xdr:col>
      <xdr:colOff>533400</xdr:colOff>
      <xdr:row>42</xdr:row>
      <xdr:rowOff>35983</xdr:rowOff>
    </xdr:to>
    <xdr:sp macro="" textlink="">
      <xdr:nvSpPr>
        <xdr:cNvPr id="91" name="円/楕円 90"/>
        <xdr:cNvSpPr/>
      </xdr:nvSpPr>
      <xdr:spPr>
        <a:xfrm>
          <a:off x="3175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46160</xdr:rowOff>
    </xdr:from>
    <xdr:ext cx="762000" cy="259045"/>
    <xdr:sp macro="" textlink="">
      <xdr:nvSpPr>
        <xdr:cNvPr id="92" name="テキスト ボックス 91"/>
        <xdr:cNvSpPr txBox="1"/>
      </xdr:nvSpPr>
      <xdr:spPr>
        <a:xfrm>
          <a:off x="2844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0.50</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125942</xdr:rowOff>
    </xdr:from>
    <xdr:to>
      <xdr:col>3</xdr:col>
      <xdr:colOff>330200</xdr:colOff>
      <xdr:row>42</xdr:row>
      <xdr:rowOff>56092</xdr:rowOff>
    </xdr:to>
    <xdr:sp macro="" textlink="">
      <xdr:nvSpPr>
        <xdr:cNvPr id="93" name="円/楕円 92"/>
        <xdr:cNvSpPr/>
      </xdr:nvSpPr>
      <xdr:spPr>
        <a:xfrm>
          <a:off x="22860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66269</xdr:rowOff>
    </xdr:from>
    <xdr:ext cx="762000" cy="259045"/>
    <xdr:sp macro="" textlink="">
      <xdr:nvSpPr>
        <xdr:cNvPr id="94" name="テキスト ボックス 93"/>
        <xdr:cNvSpPr txBox="1"/>
      </xdr:nvSpPr>
      <xdr:spPr>
        <a:xfrm>
          <a:off x="1955800" y="692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0.49</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105833</xdr:rowOff>
    </xdr:from>
    <xdr:to>
      <xdr:col>2</xdr:col>
      <xdr:colOff>127000</xdr:colOff>
      <xdr:row>42</xdr:row>
      <xdr:rowOff>35983</xdr:rowOff>
    </xdr:to>
    <xdr:sp macro="" textlink="">
      <xdr:nvSpPr>
        <xdr:cNvPr id="95" name="円/楕円 94"/>
        <xdr:cNvSpPr/>
      </xdr:nvSpPr>
      <xdr:spPr>
        <a:xfrm>
          <a:off x="1397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46160</xdr:rowOff>
    </xdr:from>
    <xdr:ext cx="762000" cy="259045"/>
    <xdr:sp macro="" textlink="">
      <xdr:nvSpPr>
        <xdr:cNvPr id="96" name="テキスト ボックス 95"/>
        <xdr:cNvSpPr txBox="1"/>
      </xdr:nvSpPr>
      <xdr:spPr>
        <a:xfrm>
          <a:off x="1066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22/54</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88.2</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これまでの行財政改革アクションプランにより実施してきた職員数の減などによる人件費の抑制や事業見直しにより、少しづつ改善傾向にある。</a:t>
          </a:r>
          <a:endParaRPr kumimoji="1" lang="en-US" altLang="ja-JP" sz="1300">
            <a:latin typeface="ＭＳ Ｐゴシック"/>
          </a:endParaRPr>
        </a:p>
        <a:p>
          <a:r>
            <a:rPr kumimoji="1" lang="ja-JP" altLang="en-US" sz="1300">
              <a:latin typeface="ＭＳ Ｐゴシック"/>
            </a:rPr>
            <a:t>　今後もＰＤＣＡサイクルに基づいた事業の見直しを徹底し、経常経費の削減に努める。</a:t>
          </a:r>
          <a:endParaRPr kumimoji="1" lang="en-US" altLang="ja-JP"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129540</xdr:rowOff>
    </xdr:from>
    <xdr:to>
      <xdr:col>7</xdr:col>
      <xdr:colOff>152400</xdr:colOff>
      <xdr:row>66</xdr:row>
      <xdr:rowOff>2117</xdr:rowOff>
    </xdr:to>
    <xdr:cxnSp macro="">
      <xdr:nvCxnSpPr>
        <xdr:cNvPr id="126" name="直線コネクタ 125"/>
        <xdr:cNvCxnSpPr/>
      </xdr:nvCxnSpPr>
      <xdr:spPr>
        <a:xfrm flipV="1">
          <a:off x="4953000" y="9902190"/>
          <a:ext cx="0" cy="14156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145644</xdr:rowOff>
    </xdr:from>
    <xdr:ext cx="762000" cy="259045"/>
    <xdr:sp macro="" textlink="">
      <xdr:nvSpPr>
        <xdr:cNvPr id="127" name="財政構造の弾力性最小値テキスト"/>
        <xdr:cNvSpPr txBox="1"/>
      </xdr:nvSpPr>
      <xdr:spPr>
        <a:xfrm>
          <a:off x="5041900" y="1128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96.5</a:t>
          </a:r>
          <a:endParaRPr kumimoji="1" lang="ja-JP" altLang="en-US" sz="1000" b="1">
            <a:latin typeface="ＭＳ Ｐゴシック"/>
          </a:endParaRPr>
        </a:p>
      </xdr:txBody>
    </xdr:sp>
    <xdr:clientData/>
  </xdr:oneCellAnchor>
  <xdr:twoCellAnchor>
    <xdr:from>
      <xdr:col>7</xdr:col>
      <xdr:colOff>63500</xdr:colOff>
      <xdr:row>66</xdr:row>
      <xdr:rowOff>2117</xdr:rowOff>
    </xdr:from>
    <xdr:to>
      <xdr:col>7</xdr:col>
      <xdr:colOff>241300</xdr:colOff>
      <xdr:row>66</xdr:row>
      <xdr:rowOff>2117</xdr:rowOff>
    </xdr:to>
    <xdr:cxnSp macro="">
      <xdr:nvCxnSpPr>
        <xdr:cNvPr id="128" name="直線コネクタ 127"/>
        <xdr:cNvCxnSpPr/>
      </xdr:nvCxnSpPr>
      <xdr:spPr>
        <a:xfrm>
          <a:off x="4864100" y="11317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44467</xdr:rowOff>
    </xdr:from>
    <xdr:ext cx="762000" cy="259045"/>
    <xdr:sp macro="" textlink="">
      <xdr:nvSpPr>
        <xdr:cNvPr id="129" name="財政構造の弾力性最大値テキスト"/>
        <xdr:cNvSpPr txBox="1"/>
      </xdr:nvSpPr>
      <xdr:spPr>
        <a:xfrm>
          <a:off x="5041900" y="9645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78.9</a:t>
          </a:r>
          <a:endParaRPr kumimoji="1" lang="ja-JP" altLang="en-US" sz="1000" b="1">
            <a:latin typeface="ＭＳ Ｐゴシック"/>
          </a:endParaRPr>
        </a:p>
      </xdr:txBody>
    </xdr:sp>
    <xdr:clientData/>
  </xdr:oneCellAnchor>
  <xdr:twoCellAnchor>
    <xdr:from>
      <xdr:col>7</xdr:col>
      <xdr:colOff>63500</xdr:colOff>
      <xdr:row>57</xdr:row>
      <xdr:rowOff>129540</xdr:rowOff>
    </xdr:from>
    <xdr:to>
      <xdr:col>7</xdr:col>
      <xdr:colOff>241300</xdr:colOff>
      <xdr:row>57</xdr:row>
      <xdr:rowOff>129540</xdr:rowOff>
    </xdr:to>
    <xdr:cxnSp macro="">
      <xdr:nvCxnSpPr>
        <xdr:cNvPr id="130" name="直線コネクタ 129"/>
        <xdr:cNvCxnSpPr/>
      </xdr:nvCxnSpPr>
      <xdr:spPr>
        <a:xfrm>
          <a:off x="4864100" y="9902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111337</xdr:rowOff>
    </xdr:from>
    <xdr:to>
      <xdr:col>7</xdr:col>
      <xdr:colOff>152400</xdr:colOff>
      <xdr:row>62</xdr:row>
      <xdr:rowOff>157056</xdr:rowOff>
    </xdr:to>
    <xdr:cxnSp macro="">
      <xdr:nvCxnSpPr>
        <xdr:cNvPr id="131" name="直線コネクタ 130"/>
        <xdr:cNvCxnSpPr/>
      </xdr:nvCxnSpPr>
      <xdr:spPr>
        <a:xfrm flipV="1">
          <a:off x="4114800" y="10569787"/>
          <a:ext cx="838200" cy="217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77064</xdr:rowOff>
    </xdr:from>
    <xdr:ext cx="762000" cy="259045"/>
    <xdr:sp macro="" textlink="">
      <xdr:nvSpPr>
        <xdr:cNvPr id="132" name="財政構造の弾力性平均値テキスト"/>
        <xdr:cNvSpPr txBox="1"/>
      </xdr:nvSpPr>
      <xdr:spPr>
        <a:xfrm>
          <a:off x="5041900" y="1036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60537</xdr:rowOff>
    </xdr:from>
    <xdr:to>
      <xdr:col>7</xdr:col>
      <xdr:colOff>203200</xdr:colOff>
      <xdr:row>61</xdr:row>
      <xdr:rowOff>162137</xdr:rowOff>
    </xdr:to>
    <xdr:sp macro="" textlink="">
      <xdr:nvSpPr>
        <xdr:cNvPr id="133" name="フローチャート : 判断 132"/>
        <xdr:cNvSpPr/>
      </xdr:nvSpPr>
      <xdr:spPr>
        <a:xfrm>
          <a:off x="4902200" y="105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60537</xdr:rowOff>
    </xdr:from>
    <xdr:to>
      <xdr:col>6</xdr:col>
      <xdr:colOff>0</xdr:colOff>
      <xdr:row>62</xdr:row>
      <xdr:rowOff>157056</xdr:rowOff>
    </xdr:to>
    <xdr:cxnSp macro="">
      <xdr:nvCxnSpPr>
        <xdr:cNvPr id="134" name="直線コネクタ 133"/>
        <xdr:cNvCxnSpPr/>
      </xdr:nvCxnSpPr>
      <xdr:spPr>
        <a:xfrm>
          <a:off x="3225800" y="10690437"/>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149013</xdr:rowOff>
    </xdr:from>
    <xdr:to>
      <xdr:col>6</xdr:col>
      <xdr:colOff>50800</xdr:colOff>
      <xdr:row>62</xdr:row>
      <xdr:rowOff>79163</xdr:rowOff>
    </xdr:to>
    <xdr:sp macro="" textlink="">
      <xdr:nvSpPr>
        <xdr:cNvPr id="135" name="フローチャート : 判断 134"/>
        <xdr:cNvSpPr/>
      </xdr:nvSpPr>
      <xdr:spPr>
        <a:xfrm>
          <a:off x="4064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89340</xdr:rowOff>
    </xdr:from>
    <xdr:ext cx="736600" cy="259045"/>
    <xdr:sp macro="" textlink="">
      <xdr:nvSpPr>
        <xdr:cNvPr id="136" name="テキスト ボックス 135"/>
        <xdr:cNvSpPr txBox="1"/>
      </xdr:nvSpPr>
      <xdr:spPr>
        <a:xfrm>
          <a:off x="3733800" y="10376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60537</xdr:rowOff>
    </xdr:from>
    <xdr:to>
      <xdr:col>4</xdr:col>
      <xdr:colOff>482600</xdr:colOff>
      <xdr:row>63</xdr:row>
      <xdr:rowOff>1694</xdr:rowOff>
    </xdr:to>
    <xdr:cxnSp macro="">
      <xdr:nvCxnSpPr>
        <xdr:cNvPr id="137" name="直線コネクタ 136"/>
        <xdr:cNvCxnSpPr/>
      </xdr:nvCxnSpPr>
      <xdr:spPr>
        <a:xfrm flipV="1">
          <a:off x="2336800" y="10690437"/>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76623</xdr:rowOff>
    </xdr:from>
    <xdr:to>
      <xdr:col>4</xdr:col>
      <xdr:colOff>533400</xdr:colOff>
      <xdr:row>62</xdr:row>
      <xdr:rowOff>6773</xdr:rowOff>
    </xdr:to>
    <xdr:sp macro="" textlink="">
      <xdr:nvSpPr>
        <xdr:cNvPr id="138" name="フローチャート : 判断 137"/>
        <xdr:cNvSpPr/>
      </xdr:nvSpPr>
      <xdr:spPr>
        <a:xfrm>
          <a:off x="3175000" y="1053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16950</xdr:rowOff>
    </xdr:from>
    <xdr:ext cx="762000" cy="259045"/>
    <xdr:sp macro="" textlink="">
      <xdr:nvSpPr>
        <xdr:cNvPr id="139" name="テキスト ボックス 138"/>
        <xdr:cNvSpPr txBox="1"/>
      </xdr:nvSpPr>
      <xdr:spPr>
        <a:xfrm>
          <a:off x="2844800" y="1030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1694</xdr:rowOff>
    </xdr:from>
    <xdr:to>
      <xdr:col>3</xdr:col>
      <xdr:colOff>279400</xdr:colOff>
      <xdr:row>64</xdr:row>
      <xdr:rowOff>111760</xdr:rowOff>
    </xdr:to>
    <xdr:cxnSp macro="">
      <xdr:nvCxnSpPr>
        <xdr:cNvPr id="140" name="直線コネクタ 139"/>
        <xdr:cNvCxnSpPr/>
      </xdr:nvCxnSpPr>
      <xdr:spPr>
        <a:xfrm flipV="1">
          <a:off x="1447800" y="10803044"/>
          <a:ext cx="889000" cy="281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124883</xdr:rowOff>
    </xdr:from>
    <xdr:to>
      <xdr:col>3</xdr:col>
      <xdr:colOff>330200</xdr:colOff>
      <xdr:row>62</xdr:row>
      <xdr:rowOff>55033</xdr:rowOff>
    </xdr:to>
    <xdr:sp macro="" textlink="">
      <xdr:nvSpPr>
        <xdr:cNvPr id="141" name="フローチャート : 判断 140"/>
        <xdr:cNvSpPr/>
      </xdr:nvSpPr>
      <xdr:spPr>
        <a:xfrm>
          <a:off x="2286000" y="1058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65210</xdr:rowOff>
    </xdr:from>
    <xdr:ext cx="762000" cy="259045"/>
    <xdr:sp macro="" textlink="">
      <xdr:nvSpPr>
        <xdr:cNvPr id="142" name="テキスト ボックス 141"/>
        <xdr:cNvSpPr txBox="1"/>
      </xdr:nvSpPr>
      <xdr:spPr>
        <a:xfrm>
          <a:off x="1955800" y="1035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88.0</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76623</xdr:rowOff>
    </xdr:from>
    <xdr:to>
      <xdr:col>2</xdr:col>
      <xdr:colOff>127000</xdr:colOff>
      <xdr:row>62</xdr:row>
      <xdr:rowOff>6773</xdr:rowOff>
    </xdr:to>
    <xdr:sp macro="" textlink="">
      <xdr:nvSpPr>
        <xdr:cNvPr id="143" name="フローチャート : 判断 142"/>
        <xdr:cNvSpPr/>
      </xdr:nvSpPr>
      <xdr:spPr>
        <a:xfrm>
          <a:off x="1397000" y="1053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16950</xdr:rowOff>
    </xdr:from>
    <xdr:ext cx="762000" cy="259045"/>
    <xdr:sp macro="" textlink="">
      <xdr:nvSpPr>
        <xdr:cNvPr id="144" name="テキスト ボックス 143"/>
        <xdr:cNvSpPr txBox="1"/>
      </xdr:nvSpPr>
      <xdr:spPr>
        <a:xfrm>
          <a:off x="1066800" y="1030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61</xdr:row>
      <xdr:rowOff>60537</xdr:rowOff>
    </xdr:from>
    <xdr:to>
      <xdr:col>7</xdr:col>
      <xdr:colOff>203200</xdr:colOff>
      <xdr:row>61</xdr:row>
      <xdr:rowOff>162137</xdr:rowOff>
    </xdr:to>
    <xdr:sp macro="" textlink="">
      <xdr:nvSpPr>
        <xdr:cNvPr id="150" name="円/楕円 149"/>
        <xdr:cNvSpPr/>
      </xdr:nvSpPr>
      <xdr:spPr>
        <a:xfrm>
          <a:off x="4902200" y="1051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32614</xdr:rowOff>
    </xdr:from>
    <xdr:ext cx="762000" cy="259045"/>
    <xdr:sp macro="" textlink="">
      <xdr:nvSpPr>
        <xdr:cNvPr id="151" name="財政構造の弾力性該当値テキスト"/>
        <xdr:cNvSpPr txBox="1"/>
      </xdr:nvSpPr>
      <xdr:spPr>
        <a:xfrm>
          <a:off x="5041900" y="10491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87.2</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106256</xdr:rowOff>
    </xdr:from>
    <xdr:to>
      <xdr:col>6</xdr:col>
      <xdr:colOff>50800</xdr:colOff>
      <xdr:row>63</xdr:row>
      <xdr:rowOff>36406</xdr:rowOff>
    </xdr:to>
    <xdr:sp macro="" textlink="">
      <xdr:nvSpPr>
        <xdr:cNvPr id="152" name="円/楕円 151"/>
        <xdr:cNvSpPr/>
      </xdr:nvSpPr>
      <xdr:spPr>
        <a:xfrm>
          <a:off x="4064000" y="1073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21183</xdr:rowOff>
    </xdr:from>
    <xdr:ext cx="736600" cy="259045"/>
    <xdr:sp macro="" textlink="">
      <xdr:nvSpPr>
        <xdr:cNvPr id="153" name="テキスト ボックス 152"/>
        <xdr:cNvSpPr txBox="1"/>
      </xdr:nvSpPr>
      <xdr:spPr>
        <a:xfrm>
          <a:off x="3733800" y="10822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89.9</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9737</xdr:rowOff>
    </xdr:from>
    <xdr:to>
      <xdr:col>4</xdr:col>
      <xdr:colOff>533400</xdr:colOff>
      <xdr:row>62</xdr:row>
      <xdr:rowOff>111337</xdr:rowOff>
    </xdr:to>
    <xdr:sp macro="" textlink="">
      <xdr:nvSpPr>
        <xdr:cNvPr id="154" name="円/楕円 153"/>
        <xdr:cNvSpPr/>
      </xdr:nvSpPr>
      <xdr:spPr>
        <a:xfrm>
          <a:off x="3175000" y="1063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96114</xdr:rowOff>
    </xdr:from>
    <xdr:ext cx="762000" cy="259045"/>
    <xdr:sp macro="" textlink="">
      <xdr:nvSpPr>
        <xdr:cNvPr id="155" name="テキスト ボックス 154"/>
        <xdr:cNvSpPr txBox="1"/>
      </xdr:nvSpPr>
      <xdr:spPr>
        <a:xfrm>
          <a:off x="2844800" y="1072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88.7</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122344</xdr:rowOff>
    </xdr:from>
    <xdr:to>
      <xdr:col>3</xdr:col>
      <xdr:colOff>330200</xdr:colOff>
      <xdr:row>63</xdr:row>
      <xdr:rowOff>52494</xdr:rowOff>
    </xdr:to>
    <xdr:sp macro="" textlink="">
      <xdr:nvSpPr>
        <xdr:cNvPr id="156" name="円/楕円 155"/>
        <xdr:cNvSpPr/>
      </xdr:nvSpPr>
      <xdr:spPr>
        <a:xfrm>
          <a:off x="2286000" y="1075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37271</xdr:rowOff>
    </xdr:from>
    <xdr:ext cx="762000" cy="259045"/>
    <xdr:sp macro="" textlink="">
      <xdr:nvSpPr>
        <xdr:cNvPr id="157" name="テキスト ボックス 156"/>
        <xdr:cNvSpPr txBox="1"/>
      </xdr:nvSpPr>
      <xdr:spPr>
        <a:xfrm>
          <a:off x="1955800" y="1083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90.1</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60960</xdr:rowOff>
    </xdr:from>
    <xdr:to>
      <xdr:col>2</xdr:col>
      <xdr:colOff>127000</xdr:colOff>
      <xdr:row>64</xdr:row>
      <xdr:rowOff>162560</xdr:rowOff>
    </xdr:to>
    <xdr:sp macro="" textlink="">
      <xdr:nvSpPr>
        <xdr:cNvPr id="158" name="円/楕円 157"/>
        <xdr:cNvSpPr/>
      </xdr:nvSpPr>
      <xdr:spPr>
        <a:xfrm>
          <a:off x="13970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147337</xdr:rowOff>
    </xdr:from>
    <xdr:ext cx="762000" cy="259045"/>
    <xdr:sp macro="" textlink="">
      <xdr:nvSpPr>
        <xdr:cNvPr id="159" name="テキスト ボックス 158"/>
        <xdr:cNvSpPr txBox="1"/>
      </xdr:nvSpPr>
      <xdr:spPr>
        <a:xfrm>
          <a:off x="1066800" y="1112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[110,902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4/54</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133,231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ごみ処理業務や消防業務について、一部事務組合で行っているため、類似団体と比較して低くなっていると推測される。</a:t>
          </a:r>
          <a:endParaRPr lang="ja-JP" altLang="ja-JP" sz="13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123323</xdr:rowOff>
    </xdr:from>
    <xdr:to>
      <xdr:col>7</xdr:col>
      <xdr:colOff>152400</xdr:colOff>
      <xdr:row>88</xdr:row>
      <xdr:rowOff>106245</xdr:rowOff>
    </xdr:to>
    <xdr:cxnSp macro="">
      <xdr:nvCxnSpPr>
        <xdr:cNvPr id="189" name="直線コネクタ 188"/>
        <xdr:cNvCxnSpPr/>
      </xdr:nvCxnSpPr>
      <xdr:spPr>
        <a:xfrm flipV="1">
          <a:off x="4953000" y="13839323"/>
          <a:ext cx="0" cy="13545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78322</xdr:rowOff>
    </xdr:from>
    <xdr:ext cx="762000" cy="259045"/>
    <xdr:sp macro="" textlink="">
      <xdr:nvSpPr>
        <xdr:cNvPr id="190" name="人件費・物件費等の状況最小値テキスト"/>
        <xdr:cNvSpPr txBox="1"/>
      </xdr:nvSpPr>
      <xdr:spPr>
        <a:xfrm>
          <a:off x="5041900" y="15165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273,209</a:t>
          </a:r>
          <a:endParaRPr kumimoji="1" lang="ja-JP" altLang="en-US" sz="1000" b="1">
            <a:latin typeface="ＭＳ Ｐゴシック"/>
          </a:endParaRPr>
        </a:p>
      </xdr:txBody>
    </xdr:sp>
    <xdr:clientData/>
  </xdr:oneCellAnchor>
  <xdr:twoCellAnchor>
    <xdr:from>
      <xdr:col>7</xdr:col>
      <xdr:colOff>63500</xdr:colOff>
      <xdr:row>88</xdr:row>
      <xdr:rowOff>106245</xdr:rowOff>
    </xdr:from>
    <xdr:to>
      <xdr:col>7</xdr:col>
      <xdr:colOff>241300</xdr:colOff>
      <xdr:row>88</xdr:row>
      <xdr:rowOff>106245</xdr:rowOff>
    </xdr:to>
    <xdr:cxnSp macro="">
      <xdr:nvCxnSpPr>
        <xdr:cNvPr id="191" name="直線コネクタ 190"/>
        <xdr:cNvCxnSpPr/>
      </xdr:nvCxnSpPr>
      <xdr:spPr>
        <a:xfrm>
          <a:off x="4864100" y="15193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38250</xdr:rowOff>
    </xdr:from>
    <xdr:ext cx="762000" cy="259045"/>
    <xdr:sp macro="" textlink="">
      <xdr:nvSpPr>
        <xdr:cNvPr id="192" name="人件費・物件費等の状況最大値テキスト"/>
        <xdr:cNvSpPr txBox="1"/>
      </xdr:nvSpPr>
      <xdr:spPr>
        <a:xfrm>
          <a:off x="5041900" y="13582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104,806</a:t>
          </a:r>
          <a:endParaRPr kumimoji="1" lang="ja-JP" altLang="en-US" sz="1000" b="1">
            <a:latin typeface="ＭＳ Ｐゴシック"/>
          </a:endParaRPr>
        </a:p>
      </xdr:txBody>
    </xdr:sp>
    <xdr:clientData/>
  </xdr:oneCellAnchor>
  <xdr:twoCellAnchor>
    <xdr:from>
      <xdr:col>7</xdr:col>
      <xdr:colOff>63500</xdr:colOff>
      <xdr:row>80</xdr:row>
      <xdr:rowOff>123323</xdr:rowOff>
    </xdr:from>
    <xdr:to>
      <xdr:col>7</xdr:col>
      <xdr:colOff>241300</xdr:colOff>
      <xdr:row>80</xdr:row>
      <xdr:rowOff>123323</xdr:rowOff>
    </xdr:to>
    <xdr:cxnSp macro="">
      <xdr:nvCxnSpPr>
        <xdr:cNvPr id="193" name="直線コネクタ 192"/>
        <xdr:cNvCxnSpPr/>
      </xdr:nvCxnSpPr>
      <xdr:spPr>
        <a:xfrm>
          <a:off x="4864100" y="13839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148281</xdr:rowOff>
    </xdr:from>
    <xdr:to>
      <xdr:col>7</xdr:col>
      <xdr:colOff>152400</xdr:colOff>
      <xdr:row>81</xdr:row>
      <xdr:rowOff>905</xdr:rowOff>
    </xdr:to>
    <xdr:cxnSp macro="">
      <xdr:nvCxnSpPr>
        <xdr:cNvPr id="194" name="直線コネクタ 193"/>
        <xdr:cNvCxnSpPr/>
      </xdr:nvCxnSpPr>
      <xdr:spPr>
        <a:xfrm>
          <a:off x="4114800" y="13864281"/>
          <a:ext cx="838200" cy="24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97327</xdr:rowOff>
    </xdr:from>
    <xdr:ext cx="762000" cy="259045"/>
    <xdr:sp macro="" textlink="">
      <xdr:nvSpPr>
        <xdr:cNvPr id="195" name="人件費・物件費等の状況平均値テキスト"/>
        <xdr:cNvSpPr txBox="1"/>
      </xdr:nvSpPr>
      <xdr:spPr>
        <a:xfrm>
          <a:off x="5041900" y="14156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153,993</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125250</xdr:rowOff>
    </xdr:from>
    <xdr:to>
      <xdr:col>7</xdr:col>
      <xdr:colOff>203200</xdr:colOff>
      <xdr:row>83</xdr:row>
      <xdr:rowOff>55400</xdr:rowOff>
    </xdr:to>
    <xdr:sp macro="" textlink="">
      <xdr:nvSpPr>
        <xdr:cNvPr id="196" name="フローチャート : 判断 195"/>
        <xdr:cNvSpPr/>
      </xdr:nvSpPr>
      <xdr:spPr>
        <a:xfrm>
          <a:off x="4902200" y="1418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99764</xdr:rowOff>
    </xdr:from>
    <xdr:to>
      <xdr:col>6</xdr:col>
      <xdr:colOff>0</xdr:colOff>
      <xdr:row>80</xdr:row>
      <xdr:rowOff>148281</xdr:rowOff>
    </xdr:to>
    <xdr:cxnSp macro="">
      <xdr:nvCxnSpPr>
        <xdr:cNvPr id="197" name="直線コネクタ 196"/>
        <xdr:cNvCxnSpPr/>
      </xdr:nvCxnSpPr>
      <xdr:spPr>
        <a:xfrm>
          <a:off x="3225800" y="13815764"/>
          <a:ext cx="889000" cy="48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106300</xdr:rowOff>
    </xdr:from>
    <xdr:to>
      <xdr:col>6</xdr:col>
      <xdr:colOff>50800</xdr:colOff>
      <xdr:row>83</xdr:row>
      <xdr:rowOff>36450</xdr:rowOff>
    </xdr:to>
    <xdr:sp macro="" textlink="">
      <xdr:nvSpPr>
        <xdr:cNvPr id="198" name="フローチャート : 判断 197"/>
        <xdr:cNvSpPr/>
      </xdr:nvSpPr>
      <xdr:spPr>
        <a:xfrm>
          <a:off x="4064000" y="1416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21227</xdr:rowOff>
    </xdr:from>
    <xdr:ext cx="736600" cy="259045"/>
    <xdr:sp macro="" textlink="">
      <xdr:nvSpPr>
        <xdr:cNvPr id="199" name="テキスト ボックス 198"/>
        <xdr:cNvSpPr txBox="1"/>
      </xdr:nvSpPr>
      <xdr:spPr>
        <a:xfrm>
          <a:off x="3733800" y="1425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151,637</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99764</xdr:rowOff>
    </xdr:from>
    <xdr:to>
      <xdr:col>4</xdr:col>
      <xdr:colOff>482600</xdr:colOff>
      <xdr:row>80</xdr:row>
      <xdr:rowOff>128197</xdr:rowOff>
    </xdr:to>
    <xdr:cxnSp macro="">
      <xdr:nvCxnSpPr>
        <xdr:cNvPr id="200" name="直線コネクタ 199"/>
        <xdr:cNvCxnSpPr/>
      </xdr:nvCxnSpPr>
      <xdr:spPr>
        <a:xfrm flipV="1">
          <a:off x="2336800" y="13815764"/>
          <a:ext cx="889000" cy="28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78631</xdr:rowOff>
    </xdr:from>
    <xdr:to>
      <xdr:col>4</xdr:col>
      <xdr:colOff>533400</xdr:colOff>
      <xdr:row>83</xdr:row>
      <xdr:rowOff>8781</xdr:rowOff>
    </xdr:to>
    <xdr:sp macro="" textlink="">
      <xdr:nvSpPr>
        <xdr:cNvPr id="201" name="フローチャート : 判断 200"/>
        <xdr:cNvSpPr/>
      </xdr:nvSpPr>
      <xdr:spPr>
        <a:xfrm>
          <a:off x="3175000" y="14137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165008</xdr:rowOff>
    </xdr:from>
    <xdr:ext cx="762000" cy="259045"/>
    <xdr:sp macro="" textlink="">
      <xdr:nvSpPr>
        <xdr:cNvPr id="202" name="テキスト ボックス 201"/>
        <xdr:cNvSpPr txBox="1"/>
      </xdr:nvSpPr>
      <xdr:spPr>
        <a:xfrm>
          <a:off x="2844800" y="14223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148,197</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128197</xdr:rowOff>
    </xdr:from>
    <xdr:to>
      <xdr:col>3</xdr:col>
      <xdr:colOff>279400</xdr:colOff>
      <xdr:row>80</xdr:row>
      <xdr:rowOff>136603</xdr:rowOff>
    </xdr:to>
    <xdr:cxnSp macro="">
      <xdr:nvCxnSpPr>
        <xdr:cNvPr id="203" name="直線コネクタ 202"/>
        <xdr:cNvCxnSpPr/>
      </xdr:nvCxnSpPr>
      <xdr:spPr>
        <a:xfrm flipV="1">
          <a:off x="1447800" y="13844197"/>
          <a:ext cx="889000" cy="8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36911</xdr:rowOff>
    </xdr:from>
    <xdr:to>
      <xdr:col>3</xdr:col>
      <xdr:colOff>330200</xdr:colOff>
      <xdr:row>82</xdr:row>
      <xdr:rowOff>138511</xdr:rowOff>
    </xdr:to>
    <xdr:sp macro="" textlink="">
      <xdr:nvSpPr>
        <xdr:cNvPr id="204" name="フローチャート : 判断 203"/>
        <xdr:cNvSpPr/>
      </xdr:nvSpPr>
      <xdr:spPr>
        <a:xfrm>
          <a:off x="2286000" y="14095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123288</xdr:rowOff>
    </xdr:from>
    <xdr:ext cx="762000" cy="259045"/>
    <xdr:sp macro="" textlink="">
      <xdr:nvSpPr>
        <xdr:cNvPr id="205" name="テキスト ボックス 204"/>
        <xdr:cNvSpPr txBox="1"/>
      </xdr:nvSpPr>
      <xdr:spPr>
        <a:xfrm>
          <a:off x="1955800" y="14182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143,010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61193</xdr:rowOff>
    </xdr:from>
    <xdr:to>
      <xdr:col>2</xdr:col>
      <xdr:colOff>127000</xdr:colOff>
      <xdr:row>82</xdr:row>
      <xdr:rowOff>162793</xdr:rowOff>
    </xdr:to>
    <xdr:sp macro="" textlink="">
      <xdr:nvSpPr>
        <xdr:cNvPr id="206" name="フローチャート : 判断 205"/>
        <xdr:cNvSpPr/>
      </xdr:nvSpPr>
      <xdr:spPr>
        <a:xfrm>
          <a:off x="1397000" y="14120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147570</xdr:rowOff>
    </xdr:from>
    <xdr:ext cx="762000" cy="259045"/>
    <xdr:sp macro="" textlink="">
      <xdr:nvSpPr>
        <xdr:cNvPr id="207" name="テキスト ボックス 206"/>
        <xdr:cNvSpPr txBox="1"/>
      </xdr:nvSpPr>
      <xdr:spPr>
        <a:xfrm>
          <a:off x="1066800" y="14206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146,029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80</xdr:row>
      <xdr:rowOff>121555</xdr:rowOff>
    </xdr:from>
    <xdr:to>
      <xdr:col>7</xdr:col>
      <xdr:colOff>203200</xdr:colOff>
      <xdr:row>81</xdr:row>
      <xdr:rowOff>51705</xdr:rowOff>
    </xdr:to>
    <xdr:sp macro="" textlink="">
      <xdr:nvSpPr>
        <xdr:cNvPr id="213" name="円/楕円 212"/>
        <xdr:cNvSpPr/>
      </xdr:nvSpPr>
      <xdr:spPr>
        <a:xfrm>
          <a:off x="4902200" y="1383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42832</xdr:rowOff>
    </xdr:from>
    <xdr:ext cx="762000" cy="259045"/>
    <xdr:sp macro="" textlink="">
      <xdr:nvSpPr>
        <xdr:cNvPr id="214" name="人件費・物件費等の状況該当値テキスト"/>
        <xdr:cNvSpPr txBox="1"/>
      </xdr:nvSpPr>
      <xdr:spPr>
        <a:xfrm>
          <a:off x="5041900" y="13758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110,902</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97481</xdr:rowOff>
    </xdr:from>
    <xdr:to>
      <xdr:col>6</xdr:col>
      <xdr:colOff>50800</xdr:colOff>
      <xdr:row>81</xdr:row>
      <xdr:rowOff>27631</xdr:rowOff>
    </xdr:to>
    <xdr:sp macro="" textlink="">
      <xdr:nvSpPr>
        <xdr:cNvPr id="215" name="円/楕円 214"/>
        <xdr:cNvSpPr/>
      </xdr:nvSpPr>
      <xdr:spPr>
        <a:xfrm>
          <a:off x="4064000" y="13813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37808</xdr:rowOff>
    </xdr:from>
    <xdr:ext cx="736600" cy="259045"/>
    <xdr:sp macro="" textlink="">
      <xdr:nvSpPr>
        <xdr:cNvPr id="216" name="テキスト ボックス 215"/>
        <xdr:cNvSpPr txBox="1"/>
      </xdr:nvSpPr>
      <xdr:spPr>
        <a:xfrm>
          <a:off x="3733800" y="135823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107,909</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48964</xdr:rowOff>
    </xdr:from>
    <xdr:to>
      <xdr:col>4</xdr:col>
      <xdr:colOff>533400</xdr:colOff>
      <xdr:row>80</xdr:row>
      <xdr:rowOff>150564</xdr:rowOff>
    </xdr:to>
    <xdr:sp macro="" textlink="">
      <xdr:nvSpPr>
        <xdr:cNvPr id="217" name="円/楕円 216"/>
        <xdr:cNvSpPr/>
      </xdr:nvSpPr>
      <xdr:spPr>
        <a:xfrm>
          <a:off x="3175000" y="13764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78</xdr:row>
      <xdr:rowOff>160741</xdr:rowOff>
    </xdr:from>
    <xdr:ext cx="762000" cy="259045"/>
    <xdr:sp macro="" textlink="">
      <xdr:nvSpPr>
        <xdr:cNvPr id="218" name="テキスト ボックス 217"/>
        <xdr:cNvSpPr txBox="1"/>
      </xdr:nvSpPr>
      <xdr:spPr>
        <a:xfrm>
          <a:off x="2844800" y="13533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101,877</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77397</xdr:rowOff>
    </xdr:from>
    <xdr:to>
      <xdr:col>3</xdr:col>
      <xdr:colOff>330200</xdr:colOff>
      <xdr:row>81</xdr:row>
      <xdr:rowOff>7547</xdr:rowOff>
    </xdr:to>
    <xdr:sp macro="" textlink="">
      <xdr:nvSpPr>
        <xdr:cNvPr id="219" name="円/楕円 218"/>
        <xdr:cNvSpPr/>
      </xdr:nvSpPr>
      <xdr:spPr>
        <a:xfrm>
          <a:off x="2286000" y="13793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17724</xdr:rowOff>
    </xdr:from>
    <xdr:ext cx="762000" cy="259045"/>
    <xdr:sp macro="" textlink="">
      <xdr:nvSpPr>
        <xdr:cNvPr id="220" name="テキスト ボックス 219"/>
        <xdr:cNvSpPr txBox="1"/>
      </xdr:nvSpPr>
      <xdr:spPr>
        <a:xfrm>
          <a:off x="1955800" y="13562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105,412</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85803</xdr:rowOff>
    </xdr:from>
    <xdr:to>
      <xdr:col>2</xdr:col>
      <xdr:colOff>127000</xdr:colOff>
      <xdr:row>81</xdr:row>
      <xdr:rowOff>15953</xdr:rowOff>
    </xdr:to>
    <xdr:sp macro="" textlink="">
      <xdr:nvSpPr>
        <xdr:cNvPr id="221" name="円/楕円 220"/>
        <xdr:cNvSpPr/>
      </xdr:nvSpPr>
      <xdr:spPr>
        <a:xfrm>
          <a:off x="1397000" y="13801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26130</xdr:rowOff>
    </xdr:from>
    <xdr:ext cx="762000" cy="259045"/>
    <xdr:sp macro="" textlink="">
      <xdr:nvSpPr>
        <xdr:cNvPr id="222" name="テキスト ボックス 221"/>
        <xdr:cNvSpPr txBox="1"/>
      </xdr:nvSpPr>
      <xdr:spPr>
        <a:xfrm>
          <a:off x="1066800" y="13570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106,457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28/54</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近年、</a:t>
          </a:r>
          <a:r>
            <a:rPr kumimoji="1" lang="ja-JP" altLang="ja-JP" sz="1300">
              <a:solidFill>
                <a:schemeClr val="dk1"/>
              </a:solidFill>
              <a:effectLst/>
              <a:latin typeface="+mn-lt"/>
              <a:ea typeface="+mn-ea"/>
              <a:cs typeface="+mn-cs"/>
            </a:rPr>
            <a:t>類似団体の平均より低い水準</a:t>
          </a:r>
          <a:r>
            <a:rPr kumimoji="1" lang="ja-JP" altLang="en-US" sz="1300">
              <a:solidFill>
                <a:schemeClr val="dk1"/>
              </a:solidFill>
              <a:effectLst/>
              <a:latin typeface="+mn-lt"/>
              <a:ea typeface="+mn-ea"/>
              <a:cs typeface="+mn-cs"/>
            </a:rPr>
            <a:t>で推移していたが、２７年度は</a:t>
          </a:r>
          <a:r>
            <a:rPr kumimoji="1" lang="en-US" altLang="ja-JP" sz="1300">
              <a:solidFill>
                <a:schemeClr val="dk1"/>
              </a:solidFill>
              <a:effectLst/>
              <a:latin typeface="+mn-lt"/>
              <a:ea typeface="+mn-ea"/>
              <a:cs typeface="+mn-cs"/>
            </a:rPr>
            <a:t>0.2</a:t>
          </a:r>
          <a:r>
            <a:rPr kumimoji="1" lang="ja-JP" altLang="en-US" sz="1300">
              <a:solidFill>
                <a:schemeClr val="dk1"/>
              </a:solidFill>
              <a:effectLst/>
              <a:latin typeface="+mn-lt"/>
              <a:ea typeface="+mn-ea"/>
              <a:cs typeface="+mn-cs"/>
            </a:rPr>
            <a:t>ポイント上回った</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　</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主な要因としては、平成２７年度に山形県に併せて、国の人事院勧告より高い水準で職員給与の引き上げを行ったことが要因となっている。</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今後は平成２８年度より全職員において実施された人事評価制度等による給与の適正化に努めていきたい。</a:t>
          </a:r>
          <a:endParaRPr kumimoji="1" lang="en-US" altLang="ja-JP" sz="1300">
            <a:solidFill>
              <a:schemeClr val="dk1"/>
            </a:solidFill>
            <a:effectLst/>
            <a:latin typeface="+mn-lt"/>
            <a:ea typeface="+mn-ea"/>
            <a:cs typeface="+mn-cs"/>
          </a:endParaRPr>
        </a:p>
        <a:p>
          <a:endParaRPr kumimoji="1" lang="en-US" altLang="ja-JP" sz="1300">
            <a:solidFill>
              <a:schemeClr val="dk1"/>
            </a:solidFill>
            <a:effectLst/>
            <a:latin typeface="+mn-lt"/>
            <a:ea typeface="+mn-ea"/>
            <a:cs typeface="+mn-cs"/>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79</xdr:row>
      <xdr:rowOff>162278</xdr:rowOff>
    </xdr:from>
    <xdr:to>
      <xdr:col>24</xdr:col>
      <xdr:colOff>558800</xdr:colOff>
      <xdr:row>87</xdr:row>
      <xdr:rowOff>77611</xdr:rowOff>
    </xdr:to>
    <xdr:cxnSp macro="">
      <xdr:nvCxnSpPr>
        <xdr:cNvPr id="251" name="直線コネクタ 250"/>
        <xdr:cNvCxnSpPr/>
      </xdr:nvCxnSpPr>
      <xdr:spPr>
        <a:xfrm flipV="1">
          <a:off x="17018000" y="13706828"/>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49688</xdr:rowOff>
    </xdr:from>
    <xdr:ext cx="762000" cy="259045"/>
    <xdr:sp macro="" textlink="">
      <xdr:nvSpPr>
        <xdr:cNvPr id="252" name="給与水準   （国との比較）最小値テキスト"/>
        <xdr:cNvSpPr txBox="1"/>
      </xdr:nvSpPr>
      <xdr:spPr>
        <a:xfrm>
          <a:off x="17106900" y="14965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101.9</a:t>
          </a:r>
          <a:endParaRPr kumimoji="1" lang="ja-JP" altLang="en-US" sz="1000" b="1">
            <a:latin typeface="ＭＳ Ｐゴシック"/>
          </a:endParaRPr>
        </a:p>
      </xdr:txBody>
    </xdr:sp>
    <xdr:clientData/>
  </xdr:oneCellAnchor>
  <xdr:twoCellAnchor>
    <xdr:from>
      <xdr:col>24</xdr:col>
      <xdr:colOff>469900</xdr:colOff>
      <xdr:row>87</xdr:row>
      <xdr:rowOff>77611</xdr:rowOff>
    </xdr:from>
    <xdr:to>
      <xdr:col>24</xdr:col>
      <xdr:colOff>647700</xdr:colOff>
      <xdr:row>87</xdr:row>
      <xdr:rowOff>77611</xdr:rowOff>
    </xdr:to>
    <xdr:cxnSp macro="">
      <xdr:nvCxnSpPr>
        <xdr:cNvPr id="253" name="直線コネクタ 252"/>
        <xdr:cNvCxnSpPr/>
      </xdr:nvCxnSpPr>
      <xdr:spPr>
        <a:xfrm>
          <a:off x="16929100" y="1499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77205</xdr:rowOff>
    </xdr:from>
    <xdr:ext cx="762000" cy="259045"/>
    <xdr:sp macro="" textlink="">
      <xdr:nvSpPr>
        <xdr:cNvPr id="254" name="給与水準   （国との比較）最大値テキスト"/>
        <xdr:cNvSpPr txBox="1"/>
      </xdr:nvSpPr>
      <xdr:spPr>
        <a:xfrm>
          <a:off x="17106900" y="1345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92.3</a:t>
          </a:r>
          <a:endParaRPr kumimoji="1" lang="ja-JP" altLang="en-US" sz="1000" b="1">
            <a:latin typeface="ＭＳ Ｐゴシック"/>
          </a:endParaRPr>
        </a:p>
      </xdr:txBody>
    </xdr:sp>
    <xdr:clientData/>
  </xdr:oneCellAnchor>
  <xdr:twoCellAnchor>
    <xdr:from>
      <xdr:col>24</xdr:col>
      <xdr:colOff>469900</xdr:colOff>
      <xdr:row>79</xdr:row>
      <xdr:rowOff>162278</xdr:rowOff>
    </xdr:from>
    <xdr:to>
      <xdr:col>24</xdr:col>
      <xdr:colOff>647700</xdr:colOff>
      <xdr:row>79</xdr:row>
      <xdr:rowOff>162278</xdr:rowOff>
    </xdr:to>
    <xdr:cxnSp macro="">
      <xdr:nvCxnSpPr>
        <xdr:cNvPr id="255" name="直線コネクタ 254"/>
        <xdr:cNvCxnSpPr/>
      </xdr:nvCxnSpPr>
      <xdr:spPr>
        <a:xfrm>
          <a:off x="16929100" y="13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157339</xdr:rowOff>
    </xdr:from>
    <xdr:to>
      <xdr:col>24</xdr:col>
      <xdr:colOff>558800</xdr:colOff>
      <xdr:row>84</xdr:row>
      <xdr:rowOff>55739</xdr:rowOff>
    </xdr:to>
    <xdr:cxnSp macro="">
      <xdr:nvCxnSpPr>
        <xdr:cNvPr id="256" name="直線コネクタ 255"/>
        <xdr:cNvCxnSpPr/>
      </xdr:nvCxnSpPr>
      <xdr:spPr>
        <a:xfrm>
          <a:off x="16179800" y="14216239"/>
          <a:ext cx="8382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166105</xdr:rowOff>
    </xdr:from>
    <xdr:ext cx="762000" cy="259045"/>
    <xdr:sp macro="" textlink="">
      <xdr:nvSpPr>
        <xdr:cNvPr id="257" name="給与水準   （国との比較）平均値テキスト"/>
        <xdr:cNvSpPr txBox="1"/>
      </xdr:nvSpPr>
      <xdr:spPr>
        <a:xfrm>
          <a:off x="17106900" y="14225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97.7</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149578</xdr:rowOff>
    </xdr:from>
    <xdr:to>
      <xdr:col>24</xdr:col>
      <xdr:colOff>609600</xdr:colOff>
      <xdr:row>84</xdr:row>
      <xdr:rowOff>79728</xdr:rowOff>
    </xdr:to>
    <xdr:sp macro="" textlink="">
      <xdr:nvSpPr>
        <xdr:cNvPr id="258" name="フローチャート : 判断 257"/>
        <xdr:cNvSpPr/>
      </xdr:nvSpPr>
      <xdr:spPr>
        <a:xfrm>
          <a:off x="169672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157339</xdr:rowOff>
    </xdr:from>
    <xdr:to>
      <xdr:col>23</xdr:col>
      <xdr:colOff>406400</xdr:colOff>
      <xdr:row>82</xdr:row>
      <xdr:rowOff>170745</xdr:rowOff>
    </xdr:to>
    <xdr:cxnSp macro="">
      <xdr:nvCxnSpPr>
        <xdr:cNvPr id="259" name="直線コネクタ 258"/>
        <xdr:cNvCxnSpPr/>
      </xdr:nvCxnSpPr>
      <xdr:spPr>
        <a:xfrm flipV="1">
          <a:off x="15290800" y="1421623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42334</xdr:rowOff>
    </xdr:from>
    <xdr:to>
      <xdr:col>23</xdr:col>
      <xdr:colOff>457200</xdr:colOff>
      <xdr:row>83</xdr:row>
      <xdr:rowOff>143934</xdr:rowOff>
    </xdr:to>
    <xdr:sp macro="" textlink="">
      <xdr:nvSpPr>
        <xdr:cNvPr id="260" name="フローチャート : 判断 259"/>
        <xdr:cNvSpPr/>
      </xdr:nvSpPr>
      <xdr:spPr>
        <a:xfrm>
          <a:off x="16129000" y="1427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128711</xdr:rowOff>
    </xdr:from>
    <xdr:ext cx="736600" cy="259045"/>
    <xdr:sp macro="" textlink="">
      <xdr:nvSpPr>
        <xdr:cNvPr id="261" name="テキスト ボックス 260"/>
        <xdr:cNvSpPr txBox="1"/>
      </xdr:nvSpPr>
      <xdr:spPr>
        <a:xfrm>
          <a:off x="15798800" y="14359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21</xdr:col>
      <xdr:colOff>0</xdr:colOff>
      <xdr:row>82</xdr:row>
      <xdr:rowOff>170745</xdr:rowOff>
    </xdr:from>
    <xdr:to>
      <xdr:col>22</xdr:col>
      <xdr:colOff>203200</xdr:colOff>
      <xdr:row>89</xdr:row>
      <xdr:rowOff>29634</xdr:rowOff>
    </xdr:to>
    <xdr:cxnSp macro="">
      <xdr:nvCxnSpPr>
        <xdr:cNvPr id="262" name="直線コネクタ 261"/>
        <xdr:cNvCxnSpPr/>
      </xdr:nvCxnSpPr>
      <xdr:spPr>
        <a:xfrm flipV="1">
          <a:off x="14401800" y="14229645"/>
          <a:ext cx="889000" cy="1059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42334</xdr:rowOff>
    </xdr:from>
    <xdr:to>
      <xdr:col>22</xdr:col>
      <xdr:colOff>254000</xdr:colOff>
      <xdr:row>83</xdr:row>
      <xdr:rowOff>143934</xdr:rowOff>
    </xdr:to>
    <xdr:sp macro="" textlink="">
      <xdr:nvSpPr>
        <xdr:cNvPr id="263" name="フローチャート : 判断 262"/>
        <xdr:cNvSpPr/>
      </xdr:nvSpPr>
      <xdr:spPr>
        <a:xfrm>
          <a:off x="15240000" y="1427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128711</xdr:rowOff>
    </xdr:from>
    <xdr:ext cx="762000" cy="259045"/>
    <xdr:sp macro="" textlink="">
      <xdr:nvSpPr>
        <xdr:cNvPr id="264" name="テキスト ボックス 263"/>
        <xdr:cNvSpPr txBox="1"/>
      </xdr:nvSpPr>
      <xdr:spPr>
        <a:xfrm>
          <a:off x="14909800" y="1435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16228</xdr:rowOff>
    </xdr:from>
    <xdr:to>
      <xdr:col>21</xdr:col>
      <xdr:colOff>0</xdr:colOff>
      <xdr:row>89</xdr:row>
      <xdr:rowOff>29634</xdr:rowOff>
    </xdr:to>
    <xdr:cxnSp macro="">
      <xdr:nvCxnSpPr>
        <xdr:cNvPr id="265" name="直線コネクタ 264"/>
        <xdr:cNvCxnSpPr/>
      </xdr:nvCxnSpPr>
      <xdr:spPr>
        <a:xfrm>
          <a:off x="13512800" y="15275278"/>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72672</xdr:rowOff>
    </xdr:from>
    <xdr:to>
      <xdr:col>21</xdr:col>
      <xdr:colOff>50800</xdr:colOff>
      <xdr:row>90</xdr:row>
      <xdr:rowOff>2822</xdr:rowOff>
    </xdr:to>
    <xdr:sp macro="" textlink="">
      <xdr:nvSpPr>
        <xdr:cNvPr id="266" name="フローチャート : 判断 265"/>
        <xdr:cNvSpPr/>
      </xdr:nvSpPr>
      <xdr:spPr>
        <a:xfrm>
          <a:off x="14351000" y="15331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159049</xdr:rowOff>
    </xdr:from>
    <xdr:ext cx="762000" cy="259045"/>
    <xdr:sp macro="" textlink="">
      <xdr:nvSpPr>
        <xdr:cNvPr id="267" name="テキスト ボックス 266"/>
        <xdr:cNvSpPr txBox="1"/>
      </xdr:nvSpPr>
      <xdr:spPr>
        <a:xfrm>
          <a:off x="14020800" y="1541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72672</xdr:rowOff>
    </xdr:from>
    <xdr:to>
      <xdr:col>19</xdr:col>
      <xdr:colOff>533400</xdr:colOff>
      <xdr:row>90</xdr:row>
      <xdr:rowOff>2822</xdr:rowOff>
    </xdr:to>
    <xdr:sp macro="" textlink="">
      <xdr:nvSpPr>
        <xdr:cNvPr id="268" name="フローチャート : 判断 267"/>
        <xdr:cNvSpPr/>
      </xdr:nvSpPr>
      <xdr:spPr>
        <a:xfrm>
          <a:off x="13462000" y="15331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159049</xdr:rowOff>
    </xdr:from>
    <xdr:ext cx="762000" cy="259045"/>
    <xdr:sp macro="" textlink="">
      <xdr:nvSpPr>
        <xdr:cNvPr id="269" name="テキスト ボックス 268"/>
        <xdr:cNvSpPr txBox="1"/>
      </xdr:nvSpPr>
      <xdr:spPr>
        <a:xfrm>
          <a:off x="13131800" y="1541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84</xdr:row>
      <xdr:rowOff>4939</xdr:rowOff>
    </xdr:from>
    <xdr:to>
      <xdr:col>24</xdr:col>
      <xdr:colOff>609600</xdr:colOff>
      <xdr:row>84</xdr:row>
      <xdr:rowOff>106539</xdr:rowOff>
    </xdr:to>
    <xdr:sp macro="" textlink="">
      <xdr:nvSpPr>
        <xdr:cNvPr id="275" name="円/楕円 274"/>
        <xdr:cNvSpPr/>
      </xdr:nvSpPr>
      <xdr:spPr>
        <a:xfrm>
          <a:off x="16967200" y="1440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148466</xdr:rowOff>
    </xdr:from>
    <xdr:ext cx="762000" cy="259045"/>
    <xdr:sp macro="" textlink="">
      <xdr:nvSpPr>
        <xdr:cNvPr id="276" name="給与水準   （国との比較）該当値テキスト"/>
        <xdr:cNvSpPr txBox="1"/>
      </xdr:nvSpPr>
      <xdr:spPr>
        <a:xfrm>
          <a:off x="17106900" y="14378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97.9</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106539</xdr:rowOff>
    </xdr:from>
    <xdr:to>
      <xdr:col>23</xdr:col>
      <xdr:colOff>457200</xdr:colOff>
      <xdr:row>83</xdr:row>
      <xdr:rowOff>36689</xdr:rowOff>
    </xdr:to>
    <xdr:sp macro="" textlink="">
      <xdr:nvSpPr>
        <xdr:cNvPr id="277" name="円/楕円 276"/>
        <xdr:cNvSpPr/>
      </xdr:nvSpPr>
      <xdr:spPr>
        <a:xfrm>
          <a:off x="16129000" y="1416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46866</xdr:rowOff>
    </xdr:from>
    <xdr:ext cx="736600" cy="259045"/>
    <xdr:sp macro="" textlink="">
      <xdr:nvSpPr>
        <xdr:cNvPr id="278" name="テキスト ボックス 277"/>
        <xdr:cNvSpPr txBox="1"/>
      </xdr:nvSpPr>
      <xdr:spPr>
        <a:xfrm>
          <a:off x="15798800" y="13934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96.1</a:t>
          </a:r>
          <a:endParaRPr kumimoji="1" lang="ja-JP" altLang="en-US" sz="1000" b="1">
            <a:solidFill>
              <a:srgbClr val="FF0000"/>
            </a:solidFill>
            <a:latin typeface="ＭＳ Ｐゴシック"/>
          </a:endParaRPr>
        </a:p>
      </xdr:txBody>
    </xdr:sp>
    <xdr:clientData/>
  </xdr:oneCellAnchor>
  <xdr:twoCellAnchor>
    <xdr:from>
      <xdr:col>22</xdr:col>
      <xdr:colOff>152400</xdr:colOff>
      <xdr:row>82</xdr:row>
      <xdr:rowOff>119945</xdr:rowOff>
    </xdr:from>
    <xdr:to>
      <xdr:col>22</xdr:col>
      <xdr:colOff>254000</xdr:colOff>
      <xdr:row>83</xdr:row>
      <xdr:rowOff>50095</xdr:rowOff>
    </xdr:to>
    <xdr:sp macro="" textlink="">
      <xdr:nvSpPr>
        <xdr:cNvPr id="279" name="円/楕円 278"/>
        <xdr:cNvSpPr/>
      </xdr:nvSpPr>
      <xdr:spPr>
        <a:xfrm>
          <a:off x="15240000" y="1417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60272</xdr:rowOff>
    </xdr:from>
    <xdr:ext cx="762000" cy="259045"/>
    <xdr:sp macro="" textlink="">
      <xdr:nvSpPr>
        <xdr:cNvPr id="280" name="テキスト ボックス 279"/>
        <xdr:cNvSpPr txBox="1"/>
      </xdr:nvSpPr>
      <xdr:spPr>
        <a:xfrm>
          <a:off x="14909800" y="13947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96.2</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150284</xdr:rowOff>
    </xdr:from>
    <xdr:to>
      <xdr:col>21</xdr:col>
      <xdr:colOff>50800</xdr:colOff>
      <xdr:row>89</xdr:row>
      <xdr:rowOff>80434</xdr:rowOff>
    </xdr:to>
    <xdr:sp macro="" textlink="">
      <xdr:nvSpPr>
        <xdr:cNvPr id="281" name="円/楕円 280"/>
        <xdr:cNvSpPr/>
      </xdr:nvSpPr>
      <xdr:spPr>
        <a:xfrm>
          <a:off x="14351000" y="1523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90611</xdr:rowOff>
    </xdr:from>
    <xdr:ext cx="762000" cy="259045"/>
    <xdr:sp macro="" textlink="">
      <xdr:nvSpPr>
        <xdr:cNvPr id="282" name="テキスト ボックス 281"/>
        <xdr:cNvSpPr txBox="1"/>
      </xdr:nvSpPr>
      <xdr:spPr>
        <a:xfrm>
          <a:off x="14020800" y="15006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104.1</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136878</xdr:rowOff>
    </xdr:from>
    <xdr:to>
      <xdr:col>19</xdr:col>
      <xdr:colOff>533400</xdr:colOff>
      <xdr:row>89</xdr:row>
      <xdr:rowOff>67028</xdr:rowOff>
    </xdr:to>
    <xdr:sp macro="" textlink="">
      <xdr:nvSpPr>
        <xdr:cNvPr id="283" name="円/楕円 282"/>
        <xdr:cNvSpPr/>
      </xdr:nvSpPr>
      <xdr:spPr>
        <a:xfrm>
          <a:off x="13462000" y="1522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77205</xdr:rowOff>
    </xdr:from>
    <xdr:ext cx="762000" cy="259045"/>
    <xdr:sp macro="" textlink="">
      <xdr:nvSpPr>
        <xdr:cNvPr id="284" name="テキスト ボックス 283"/>
        <xdr:cNvSpPr txBox="1"/>
      </xdr:nvSpPr>
      <xdr:spPr>
        <a:xfrm>
          <a:off x="13131800" y="14993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[6.76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4/54</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平成１４年度から平成１９年度まで、一般職員の退職者について不補充としており、指定管理制度の導入を積極的に行ったことにより、類似団体の平均を下回っている。</a:t>
          </a:r>
          <a:endParaRPr lang="ja-JP" altLang="ja-JP" sz="1300">
            <a:effectLst/>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30480</xdr:rowOff>
    </xdr:from>
    <xdr:to>
      <xdr:col>24</xdr:col>
      <xdr:colOff>558800</xdr:colOff>
      <xdr:row>66</xdr:row>
      <xdr:rowOff>125640</xdr:rowOff>
    </xdr:to>
    <xdr:cxnSp macro="">
      <xdr:nvCxnSpPr>
        <xdr:cNvPr id="316" name="直線コネクタ 315"/>
        <xdr:cNvCxnSpPr/>
      </xdr:nvCxnSpPr>
      <xdr:spPr>
        <a:xfrm flipV="1">
          <a:off x="17018000" y="9974580"/>
          <a:ext cx="0" cy="1466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97717</xdr:rowOff>
    </xdr:from>
    <xdr:ext cx="762000" cy="259045"/>
    <xdr:sp macro="" textlink="">
      <xdr:nvSpPr>
        <xdr:cNvPr id="317" name="定員管理の状況最小値テキスト"/>
        <xdr:cNvSpPr txBox="1"/>
      </xdr:nvSpPr>
      <xdr:spPr>
        <a:xfrm>
          <a:off x="17106900" y="1141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14.75</a:t>
          </a:r>
          <a:endParaRPr kumimoji="1" lang="ja-JP" altLang="en-US" sz="1000" b="1">
            <a:latin typeface="ＭＳ Ｐゴシック"/>
          </a:endParaRPr>
        </a:p>
      </xdr:txBody>
    </xdr:sp>
    <xdr:clientData/>
  </xdr:oneCellAnchor>
  <xdr:twoCellAnchor>
    <xdr:from>
      <xdr:col>24</xdr:col>
      <xdr:colOff>469900</xdr:colOff>
      <xdr:row>66</xdr:row>
      <xdr:rowOff>125640</xdr:rowOff>
    </xdr:from>
    <xdr:to>
      <xdr:col>24</xdr:col>
      <xdr:colOff>647700</xdr:colOff>
      <xdr:row>66</xdr:row>
      <xdr:rowOff>125640</xdr:rowOff>
    </xdr:to>
    <xdr:cxnSp macro="">
      <xdr:nvCxnSpPr>
        <xdr:cNvPr id="318" name="直線コネクタ 317"/>
        <xdr:cNvCxnSpPr/>
      </xdr:nvCxnSpPr>
      <xdr:spPr>
        <a:xfrm>
          <a:off x="16929100" y="11441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116857</xdr:rowOff>
    </xdr:from>
    <xdr:ext cx="762000" cy="259045"/>
    <xdr:sp macro="" textlink="">
      <xdr:nvSpPr>
        <xdr:cNvPr id="319" name="定員管理の状況最大値テキスト"/>
        <xdr:cNvSpPr txBox="1"/>
      </xdr:nvSpPr>
      <xdr:spPr>
        <a:xfrm>
          <a:off x="17106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6.24</a:t>
          </a:r>
          <a:endParaRPr kumimoji="1" lang="ja-JP" altLang="en-US" sz="1000" b="1">
            <a:latin typeface="ＭＳ Ｐゴシック"/>
          </a:endParaRPr>
        </a:p>
      </xdr:txBody>
    </xdr:sp>
    <xdr:clientData/>
  </xdr:oneCellAnchor>
  <xdr:twoCellAnchor>
    <xdr:from>
      <xdr:col>24</xdr:col>
      <xdr:colOff>469900</xdr:colOff>
      <xdr:row>58</xdr:row>
      <xdr:rowOff>30480</xdr:rowOff>
    </xdr:from>
    <xdr:to>
      <xdr:col>24</xdr:col>
      <xdr:colOff>647700</xdr:colOff>
      <xdr:row>58</xdr:row>
      <xdr:rowOff>30480</xdr:rowOff>
    </xdr:to>
    <xdr:cxnSp macro="">
      <xdr:nvCxnSpPr>
        <xdr:cNvPr id="320" name="直線コネクタ 319"/>
        <xdr:cNvCxnSpPr/>
      </xdr:nvCxnSpPr>
      <xdr:spPr>
        <a:xfrm>
          <a:off x="16929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58</xdr:row>
      <xdr:rowOff>116659</xdr:rowOff>
    </xdr:from>
    <xdr:to>
      <xdr:col>24</xdr:col>
      <xdr:colOff>558800</xdr:colOff>
      <xdr:row>58</xdr:row>
      <xdr:rowOff>120106</xdr:rowOff>
    </xdr:to>
    <xdr:cxnSp macro="">
      <xdr:nvCxnSpPr>
        <xdr:cNvPr id="321" name="直線コネクタ 320"/>
        <xdr:cNvCxnSpPr/>
      </xdr:nvCxnSpPr>
      <xdr:spPr>
        <a:xfrm>
          <a:off x="16179800" y="10060759"/>
          <a:ext cx="8382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137993</xdr:rowOff>
    </xdr:from>
    <xdr:ext cx="762000" cy="259045"/>
    <xdr:sp macro="" textlink="">
      <xdr:nvSpPr>
        <xdr:cNvPr id="322" name="定員管理の状況平均値テキスト"/>
        <xdr:cNvSpPr txBox="1"/>
      </xdr:nvSpPr>
      <xdr:spPr>
        <a:xfrm>
          <a:off x="17106900" y="104249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9.31</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165916</xdr:rowOff>
    </xdr:from>
    <xdr:to>
      <xdr:col>24</xdr:col>
      <xdr:colOff>609600</xdr:colOff>
      <xdr:row>61</xdr:row>
      <xdr:rowOff>96066</xdr:rowOff>
    </xdr:to>
    <xdr:sp macro="" textlink="">
      <xdr:nvSpPr>
        <xdr:cNvPr id="323" name="フローチャート : 判断 322"/>
        <xdr:cNvSpPr/>
      </xdr:nvSpPr>
      <xdr:spPr>
        <a:xfrm>
          <a:off x="16967200" y="1045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58</xdr:row>
      <xdr:rowOff>116659</xdr:rowOff>
    </xdr:from>
    <xdr:to>
      <xdr:col>23</xdr:col>
      <xdr:colOff>406400</xdr:colOff>
      <xdr:row>58</xdr:row>
      <xdr:rowOff>121829</xdr:rowOff>
    </xdr:to>
    <xdr:cxnSp macro="">
      <xdr:nvCxnSpPr>
        <xdr:cNvPr id="324" name="直線コネクタ 323"/>
        <xdr:cNvCxnSpPr/>
      </xdr:nvCxnSpPr>
      <xdr:spPr>
        <a:xfrm flipV="1">
          <a:off x="15290800" y="10060759"/>
          <a:ext cx="889000" cy="5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134892</xdr:rowOff>
    </xdr:from>
    <xdr:to>
      <xdr:col>23</xdr:col>
      <xdr:colOff>457200</xdr:colOff>
      <xdr:row>61</xdr:row>
      <xdr:rowOff>65042</xdr:rowOff>
    </xdr:to>
    <xdr:sp macro="" textlink="">
      <xdr:nvSpPr>
        <xdr:cNvPr id="325" name="フローチャート : 判断 324"/>
        <xdr:cNvSpPr/>
      </xdr:nvSpPr>
      <xdr:spPr>
        <a:xfrm>
          <a:off x="16129000" y="1042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49819</xdr:rowOff>
    </xdr:from>
    <xdr:ext cx="736600" cy="259045"/>
    <xdr:sp macro="" textlink="">
      <xdr:nvSpPr>
        <xdr:cNvPr id="326" name="テキスト ボックス 325"/>
        <xdr:cNvSpPr txBox="1"/>
      </xdr:nvSpPr>
      <xdr:spPr>
        <a:xfrm>
          <a:off x="15798800" y="10508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21</xdr:col>
      <xdr:colOff>0</xdr:colOff>
      <xdr:row>58</xdr:row>
      <xdr:rowOff>121829</xdr:rowOff>
    </xdr:from>
    <xdr:to>
      <xdr:col>22</xdr:col>
      <xdr:colOff>203200</xdr:colOff>
      <xdr:row>58</xdr:row>
      <xdr:rowOff>121829</xdr:rowOff>
    </xdr:to>
    <xdr:cxnSp macro="">
      <xdr:nvCxnSpPr>
        <xdr:cNvPr id="327" name="直線コネクタ 326"/>
        <xdr:cNvCxnSpPr/>
      </xdr:nvCxnSpPr>
      <xdr:spPr>
        <a:xfrm>
          <a:off x="14401800" y="100659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122827</xdr:rowOff>
    </xdr:from>
    <xdr:to>
      <xdr:col>22</xdr:col>
      <xdr:colOff>254000</xdr:colOff>
      <xdr:row>61</xdr:row>
      <xdr:rowOff>52977</xdr:rowOff>
    </xdr:to>
    <xdr:sp macro="" textlink="">
      <xdr:nvSpPr>
        <xdr:cNvPr id="328" name="フローチャート : 判断 327"/>
        <xdr:cNvSpPr/>
      </xdr:nvSpPr>
      <xdr:spPr>
        <a:xfrm>
          <a:off x="15240000" y="1040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37754</xdr:rowOff>
    </xdr:from>
    <xdr:ext cx="762000" cy="259045"/>
    <xdr:sp macro="" textlink="">
      <xdr:nvSpPr>
        <xdr:cNvPr id="329" name="テキスト ボックス 328"/>
        <xdr:cNvSpPr txBox="1"/>
      </xdr:nvSpPr>
      <xdr:spPr>
        <a:xfrm>
          <a:off x="14909800" y="10496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twoCellAnchor>
    <xdr:from>
      <xdr:col>19</xdr:col>
      <xdr:colOff>482600</xdr:colOff>
      <xdr:row>58</xdr:row>
      <xdr:rowOff>121829</xdr:rowOff>
    </xdr:from>
    <xdr:to>
      <xdr:col>21</xdr:col>
      <xdr:colOff>0</xdr:colOff>
      <xdr:row>58</xdr:row>
      <xdr:rowOff>159748</xdr:rowOff>
    </xdr:to>
    <xdr:cxnSp macro="">
      <xdr:nvCxnSpPr>
        <xdr:cNvPr id="330" name="直線コネクタ 329"/>
        <xdr:cNvCxnSpPr/>
      </xdr:nvCxnSpPr>
      <xdr:spPr>
        <a:xfrm flipV="1">
          <a:off x="13512800" y="10065929"/>
          <a:ext cx="8890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134892</xdr:rowOff>
    </xdr:from>
    <xdr:to>
      <xdr:col>21</xdr:col>
      <xdr:colOff>50800</xdr:colOff>
      <xdr:row>61</xdr:row>
      <xdr:rowOff>65042</xdr:rowOff>
    </xdr:to>
    <xdr:sp macro="" textlink="">
      <xdr:nvSpPr>
        <xdr:cNvPr id="331" name="フローチャート : 判断 330"/>
        <xdr:cNvSpPr/>
      </xdr:nvSpPr>
      <xdr:spPr>
        <a:xfrm>
          <a:off x="14351000" y="1042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49819</xdr:rowOff>
    </xdr:from>
    <xdr:ext cx="762000" cy="259045"/>
    <xdr:sp macro="" textlink="">
      <xdr:nvSpPr>
        <xdr:cNvPr id="332" name="テキスト ボックス 331"/>
        <xdr:cNvSpPr txBox="1"/>
      </xdr:nvSpPr>
      <xdr:spPr>
        <a:xfrm>
          <a:off x="14020800" y="10508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159022</xdr:rowOff>
    </xdr:from>
    <xdr:to>
      <xdr:col>19</xdr:col>
      <xdr:colOff>533400</xdr:colOff>
      <xdr:row>61</xdr:row>
      <xdr:rowOff>89172</xdr:rowOff>
    </xdr:to>
    <xdr:sp macro="" textlink="">
      <xdr:nvSpPr>
        <xdr:cNvPr id="333" name="フローチャート : 判断 332"/>
        <xdr:cNvSpPr/>
      </xdr:nvSpPr>
      <xdr:spPr>
        <a:xfrm>
          <a:off x="13462000" y="10446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73949</xdr:rowOff>
    </xdr:from>
    <xdr:ext cx="762000" cy="259045"/>
    <xdr:sp macro="" textlink="">
      <xdr:nvSpPr>
        <xdr:cNvPr id="334" name="テキスト ボックス 333"/>
        <xdr:cNvSpPr txBox="1"/>
      </xdr:nvSpPr>
      <xdr:spPr>
        <a:xfrm>
          <a:off x="13131800" y="10532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58</xdr:row>
      <xdr:rowOff>69306</xdr:rowOff>
    </xdr:from>
    <xdr:to>
      <xdr:col>24</xdr:col>
      <xdr:colOff>609600</xdr:colOff>
      <xdr:row>58</xdr:row>
      <xdr:rowOff>170906</xdr:rowOff>
    </xdr:to>
    <xdr:sp macro="" textlink="">
      <xdr:nvSpPr>
        <xdr:cNvPr id="340" name="円/楕円 339"/>
        <xdr:cNvSpPr/>
      </xdr:nvSpPr>
      <xdr:spPr>
        <a:xfrm>
          <a:off x="16967200" y="10013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57</xdr:row>
      <xdr:rowOff>162033</xdr:rowOff>
    </xdr:from>
    <xdr:ext cx="762000" cy="259045"/>
    <xdr:sp macro="" textlink="">
      <xdr:nvSpPr>
        <xdr:cNvPr id="341" name="定員管理の状況該当値テキスト"/>
        <xdr:cNvSpPr txBox="1"/>
      </xdr:nvSpPr>
      <xdr:spPr>
        <a:xfrm>
          <a:off x="17106900" y="9934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6.76</a:t>
          </a:r>
          <a:endParaRPr kumimoji="1" lang="ja-JP" altLang="en-US" sz="1000" b="1">
            <a:solidFill>
              <a:srgbClr val="FF0000"/>
            </a:solidFill>
            <a:latin typeface="ＭＳ Ｐゴシック"/>
          </a:endParaRPr>
        </a:p>
      </xdr:txBody>
    </xdr:sp>
    <xdr:clientData/>
  </xdr:oneCellAnchor>
  <xdr:twoCellAnchor>
    <xdr:from>
      <xdr:col>23</xdr:col>
      <xdr:colOff>355600</xdr:colOff>
      <xdr:row>58</xdr:row>
      <xdr:rowOff>65859</xdr:rowOff>
    </xdr:from>
    <xdr:to>
      <xdr:col>23</xdr:col>
      <xdr:colOff>457200</xdr:colOff>
      <xdr:row>58</xdr:row>
      <xdr:rowOff>167459</xdr:rowOff>
    </xdr:to>
    <xdr:sp macro="" textlink="">
      <xdr:nvSpPr>
        <xdr:cNvPr id="342" name="円/楕円 341"/>
        <xdr:cNvSpPr/>
      </xdr:nvSpPr>
      <xdr:spPr>
        <a:xfrm>
          <a:off x="16129000" y="10009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6186</xdr:rowOff>
    </xdr:from>
    <xdr:ext cx="736600" cy="259045"/>
    <xdr:sp macro="" textlink="">
      <xdr:nvSpPr>
        <xdr:cNvPr id="343" name="テキスト ボックス 342"/>
        <xdr:cNvSpPr txBox="1"/>
      </xdr:nvSpPr>
      <xdr:spPr>
        <a:xfrm>
          <a:off x="15798800" y="97788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6.74</a:t>
          </a:r>
          <a:endParaRPr kumimoji="1" lang="ja-JP" altLang="en-US" sz="1000" b="1">
            <a:solidFill>
              <a:srgbClr val="FF0000"/>
            </a:solidFill>
            <a:latin typeface="ＭＳ Ｐゴシック"/>
          </a:endParaRPr>
        </a:p>
      </xdr:txBody>
    </xdr:sp>
    <xdr:clientData/>
  </xdr:oneCellAnchor>
  <xdr:twoCellAnchor>
    <xdr:from>
      <xdr:col>22</xdr:col>
      <xdr:colOff>152400</xdr:colOff>
      <xdr:row>58</xdr:row>
      <xdr:rowOff>71029</xdr:rowOff>
    </xdr:from>
    <xdr:to>
      <xdr:col>22</xdr:col>
      <xdr:colOff>254000</xdr:colOff>
      <xdr:row>59</xdr:row>
      <xdr:rowOff>1179</xdr:rowOff>
    </xdr:to>
    <xdr:sp macro="" textlink="">
      <xdr:nvSpPr>
        <xdr:cNvPr id="344" name="円/楕円 343"/>
        <xdr:cNvSpPr/>
      </xdr:nvSpPr>
      <xdr:spPr>
        <a:xfrm>
          <a:off x="15240000" y="10015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11356</xdr:rowOff>
    </xdr:from>
    <xdr:ext cx="762000" cy="259045"/>
    <xdr:sp macro="" textlink="">
      <xdr:nvSpPr>
        <xdr:cNvPr id="345" name="テキスト ボックス 344"/>
        <xdr:cNvSpPr txBox="1"/>
      </xdr:nvSpPr>
      <xdr:spPr>
        <a:xfrm>
          <a:off x="14909800" y="9784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6.77</a:t>
          </a:r>
          <a:endParaRPr kumimoji="1" lang="ja-JP" altLang="en-US" sz="1000" b="1">
            <a:solidFill>
              <a:srgbClr val="FF0000"/>
            </a:solidFill>
            <a:latin typeface="ＭＳ Ｐゴシック"/>
          </a:endParaRPr>
        </a:p>
      </xdr:txBody>
    </xdr:sp>
    <xdr:clientData/>
  </xdr:oneCellAnchor>
  <xdr:twoCellAnchor>
    <xdr:from>
      <xdr:col>20</xdr:col>
      <xdr:colOff>635000</xdr:colOff>
      <xdr:row>58</xdr:row>
      <xdr:rowOff>71029</xdr:rowOff>
    </xdr:from>
    <xdr:to>
      <xdr:col>21</xdr:col>
      <xdr:colOff>50800</xdr:colOff>
      <xdr:row>59</xdr:row>
      <xdr:rowOff>1179</xdr:rowOff>
    </xdr:to>
    <xdr:sp macro="" textlink="">
      <xdr:nvSpPr>
        <xdr:cNvPr id="346" name="円/楕円 345"/>
        <xdr:cNvSpPr/>
      </xdr:nvSpPr>
      <xdr:spPr>
        <a:xfrm>
          <a:off x="14351000" y="10015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11356</xdr:rowOff>
    </xdr:from>
    <xdr:ext cx="762000" cy="259045"/>
    <xdr:sp macro="" textlink="">
      <xdr:nvSpPr>
        <xdr:cNvPr id="347" name="テキスト ボックス 346"/>
        <xdr:cNvSpPr txBox="1"/>
      </xdr:nvSpPr>
      <xdr:spPr>
        <a:xfrm>
          <a:off x="14020800" y="9784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6.77</a:t>
          </a:r>
          <a:endParaRPr kumimoji="1" lang="ja-JP" altLang="en-US" sz="1000" b="1">
            <a:solidFill>
              <a:srgbClr val="FF0000"/>
            </a:solidFill>
            <a:latin typeface="ＭＳ Ｐゴシック"/>
          </a:endParaRPr>
        </a:p>
      </xdr:txBody>
    </xdr:sp>
    <xdr:clientData/>
  </xdr:oneCellAnchor>
  <xdr:twoCellAnchor>
    <xdr:from>
      <xdr:col>19</xdr:col>
      <xdr:colOff>431800</xdr:colOff>
      <xdr:row>58</xdr:row>
      <xdr:rowOff>108948</xdr:rowOff>
    </xdr:from>
    <xdr:to>
      <xdr:col>19</xdr:col>
      <xdr:colOff>533400</xdr:colOff>
      <xdr:row>59</xdr:row>
      <xdr:rowOff>39098</xdr:rowOff>
    </xdr:to>
    <xdr:sp macro="" textlink="">
      <xdr:nvSpPr>
        <xdr:cNvPr id="348" name="円/楕円 347"/>
        <xdr:cNvSpPr/>
      </xdr:nvSpPr>
      <xdr:spPr>
        <a:xfrm>
          <a:off x="13462000" y="1005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49275</xdr:rowOff>
    </xdr:from>
    <xdr:ext cx="762000" cy="259045"/>
    <xdr:sp macro="" textlink="">
      <xdr:nvSpPr>
        <xdr:cNvPr id="349" name="テキスト ボックス 348"/>
        <xdr:cNvSpPr txBox="1"/>
      </xdr:nvSpPr>
      <xdr:spPr>
        <a:xfrm>
          <a:off x="13131800" y="982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30/54</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近年、順調に数値が改善に向かっている。</a:t>
          </a:r>
          <a:r>
            <a:rPr kumimoji="1" lang="ja-JP" altLang="ja-JP" sz="1300">
              <a:solidFill>
                <a:schemeClr val="dk1"/>
              </a:solidFill>
              <a:effectLst/>
              <a:latin typeface="+mn-lt"/>
              <a:ea typeface="+mn-ea"/>
              <a:cs typeface="+mn-cs"/>
            </a:rPr>
            <a:t>その要因としては大型投資事業の償還終了や、新規市債の発行の抑制によるものである。ただ、類似団体と比較すると、まだ高い状況であるため今後も適正な市債の発行に努める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6" name="直線コネクタ 365"/>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7" name="テキスト ボックス 366"/>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8" name="直線コネクタ 367"/>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9" name="テキスト ボックス 368"/>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70" name="直線コネクタ 369"/>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1" name="テキスト ボックス 370"/>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2" name="直線コネクタ 371"/>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3" name="テキスト ボックス 372"/>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156464</xdr:rowOff>
    </xdr:from>
    <xdr:to>
      <xdr:col>24</xdr:col>
      <xdr:colOff>558800</xdr:colOff>
      <xdr:row>44</xdr:row>
      <xdr:rowOff>165100</xdr:rowOff>
    </xdr:to>
    <xdr:cxnSp macro="">
      <xdr:nvCxnSpPr>
        <xdr:cNvPr id="376" name="直線コネクタ 375"/>
        <xdr:cNvCxnSpPr/>
      </xdr:nvCxnSpPr>
      <xdr:spPr>
        <a:xfrm flipV="1">
          <a:off x="17018000" y="6328664"/>
          <a:ext cx="0" cy="13802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137177</xdr:rowOff>
    </xdr:from>
    <xdr:ext cx="762000" cy="259045"/>
    <xdr:sp macro="" textlink="">
      <xdr:nvSpPr>
        <xdr:cNvPr id="377" name="公債費負担の状況最小値テキスト"/>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a:t>
          </a:r>
          <a:endParaRPr kumimoji="1" lang="ja-JP" altLang="en-US" sz="1000" b="1">
            <a:latin typeface="ＭＳ Ｐゴシック"/>
          </a:endParaRPr>
        </a:p>
      </xdr:txBody>
    </xdr:sp>
    <xdr:clientData/>
  </xdr:oneCellAnchor>
  <xdr:twoCellAnchor>
    <xdr:from>
      <xdr:col>24</xdr:col>
      <xdr:colOff>469900</xdr:colOff>
      <xdr:row>44</xdr:row>
      <xdr:rowOff>165100</xdr:rowOff>
    </xdr:from>
    <xdr:to>
      <xdr:col>24</xdr:col>
      <xdr:colOff>647700</xdr:colOff>
      <xdr:row>44</xdr:row>
      <xdr:rowOff>165100</xdr:rowOff>
    </xdr:to>
    <xdr:cxnSp macro="">
      <xdr:nvCxnSpPr>
        <xdr:cNvPr id="378" name="直線コネクタ 377"/>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71391</xdr:rowOff>
    </xdr:from>
    <xdr:ext cx="762000" cy="259045"/>
    <xdr:sp macro="" textlink="">
      <xdr:nvSpPr>
        <xdr:cNvPr id="379" name="公債費負担の状況最大値テキスト"/>
        <xdr:cNvSpPr txBox="1"/>
      </xdr:nvSpPr>
      <xdr:spPr>
        <a:xfrm>
          <a:off x="171069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0.7</a:t>
          </a:r>
          <a:endParaRPr kumimoji="1" lang="ja-JP" altLang="en-US" sz="1000" b="1">
            <a:latin typeface="ＭＳ Ｐゴシック"/>
          </a:endParaRPr>
        </a:p>
      </xdr:txBody>
    </xdr:sp>
    <xdr:clientData/>
  </xdr:oneCellAnchor>
  <xdr:twoCellAnchor>
    <xdr:from>
      <xdr:col>24</xdr:col>
      <xdr:colOff>469900</xdr:colOff>
      <xdr:row>36</xdr:row>
      <xdr:rowOff>156464</xdr:rowOff>
    </xdr:from>
    <xdr:to>
      <xdr:col>24</xdr:col>
      <xdr:colOff>647700</xdr:colOff>
      <xdr:row>36</xdr:row>
      <xdr:rowOff>156464</xdr:rowOff>
    </xdr:to>
    <xdr:cxnSp macro="">
      <xdr:nvCxnSpPr>
        <xdr:cNvPr id="380" name="直線コネクタ 379"/>
        <xdr:cNvCxnSpPr/>
      </xdr:nvCxnSpPr>
      <xdr:spPr>
        <a:xfrm>
          <a:off x="16929100" y="6328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102616</xdr:rowOff>
    </xdr:from>
    <xdr:to>
      <xdr:col>24</xdr:col>
      <xdr:colOff>558800</xdr:colOff>
      <xdr:row>43</xdr:row>
      <xdr:rowOff>56642</xdr:rowOff>
    </xdr:to>
    <xdr:cxnSp macro="">
      <xdr:nvCxnSpPr>
        <xdr:cNvPr id="381" name="直線コネクタ 380"/>
        <xdr:cNvCxnSpPr/>
      </xdr:nvCxnSpPr>
      <xdr:spPr>
        <a:xfrm flipV="1">
          <a:off x="16179800" y="7303516"/>
          <a:ext cx="8382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114317</xdr:rowOff>
    </xdr:from>
    <xdr:ext cx="762000" cy="259045"/>
    <xdr:sp macro="" textlink="">
      <xdr:nvSpPr>
        <xdr:cNvPr id="382" name="公債費負担の状況平均値テキスト"/>
        <xdr:cNvSpPr txBox="1"/>
      </xdr:nvSpPr>
      <xdr:spPr>
        <a:xfrm>
          <a:off x="17106900" y="6972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97790</xdr:rowOff>
    </xdr:from>
    <xdr:to>
      <xdr:col>24</xdr:col>
      <xdr:colOff>609600</xdr:colOff>
      <xdr:row>42</xdr:row>
      <xdr:rowOff>27940</xdr:rowOff>
    </xdr:to>
    <xdr:sp macro="" textlink="">
      <xdr:nvSpPr>
        <xdr:cNvPr id="383" name="フローチャート : 判断 382"/>
        <xdr:cNvSpPr/>
      </xdr:nvSpPr>
      <xdr:spPr>
        <a:xfrm>
          <a:off x="169672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56642</xdr:rowOff>
    </xdr:from>
    <xdr:to>
      <xdr:col>23</xdr:col>
      <xdr:colOff>406400</xdr:colOff>
      <xdr:row>44</xdr:row>
      <xdr:rowOff>78232</xdr:rowOff>
    </xdr:to>
    <xdr:cxnSp macro="">
      <xdr:nvCxnSpPr>
        <xdr:cNvPr id="384" name="直線コネクタ 383"/>
        <xdr:cNvCxnSpPr/>
      </xdr:nvCxnSpPr>
      <xdr:spPr>
        <a:xfrm flipV="1">
          <a:off x="15290800" y="7428992"/>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42</xdr:row>
      <xdr:rowOff>13208</xdr:rowOff>
    </xdr:from>
    <xdr:to>
      <xdr:col>23</xdr:col>
      <xdr:colOff>457200</xdr:colOff>
      <xdr:row>42</xdr:row>
      <xdr:rowOff>114808</xdr:rowOff>
    </xdr:to>
    <xdr:sp macro="" textlink="">
      <xdr:nvSpPr>
        <xdr:cNvPr id="385" name="フローチャート : 判断 384"/>
        <xdr:cNvSpPr/>
      </xdr:nvSpPr>
      <xdr:spPr>
        <a:xfrm>
          <a:off x="16129000" y="72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124985</xdr:rowOff>
    </xdr:from>
    <xdr:ext cx="736600" cy="259045"/>
    <xdr:sp macro="" textlink="">
      <xdr:nvSpPr>
        <xdr:cNvPr id="386" name="テキスト ボックス 385"/>
        <xdr:cNvSpPr txBox="1"/>
      </xdr:nvSpPr>
      <xdr:spPr>
        <a:xfrm>
          <a:off x="15798800" y="6982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21</xdr:col>
      <xdr:colOff>0</xdr:colOff>
      <xdr:row>44</xdr:row>
      <xdr:rowOff>78232</xdr:rowOff>
    </xdr:from>
    <xdr:to>
      <xdr:col>22</xdr:col>
      <xdr:colOff>203200</xdr:colOff>
      <xdr:row>45</xdr:row>
      <xdr:rowOff>3302</xdr:rowOff>
    </xdr:to>
    <xdr:cxnSp macro="">
      <xdr:nvCxnSpPr>
        <xdr:cNvPr id="387" name="直線コネクタ 386"/>
        <xdr:cNvCxnSpPr/>
      </xdr:nvCxnSpPr>
      <xdr:spPr>
        <a:xfrm flipV="1">
          <a:off x="14401800" y="7622032"/>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119380</xdr:rowOff>
    </xdr:from>
    <xdr:to>
      <xdr:col>22</xdr:col>
      <xdr:colOff>254000</xdr:colOff>
      <xdr:row>43</xdr:row>
      <xdr:rowOff>49530</xdr:rowOff>
    </xdr:to>
    <xdr:sp macro="" textlink="">
      <xdr:nvSpPr>
        <xdr:cNvPr id="388" name="フローチャート : 判断 387"/>
        <xdr:cNvSpPr/>
      </xdr:nvSpPr>
      <xdr:spPr>
        <a:xfrm>
          <a:off x="15240000" y="732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59707</xdr:rowOff>
    </xdr:from>
    <xdr:ext cx="762000" cy="259045"/>
    <xdr:sp macro="" textlink="">
      <xdr:nvSpPr>
        <xdr:cNvPr id="389" name="テキスト ボックス 388"/>
        <xdr:cNvSpPr txBox="1"/>
      </xdr:nvSpPr>
      <xdr:spPr>
        <a:xfrm>
          <a:off x="14909800" y="708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19</xdr:col>
      <xdr:colOff>482600</xdr:colOff>
      <xdr:row>45</xdr:row>
      <xdr:rowOff>3302</xdr:rowOff>
    </xdr:from>
    <xdr:to>
      <xdr:col>21</xdr:col>
      <xdr:colOff>0</xdr:colOff>
      <xdr:row>45</xdr:row>
      <xdr:rowOff>90170</xdr:rowOff>
    </xdr:to>
    <xdr:cxnSp macro="">
      <xdr:nvCxnSpPr>
        <xdr:cNvPr id="390" name="直線コネクタ 389"/>
        <xdr:cNvCxnSpPr/>
      </xdr:nvCxnSpPr>
      <xdr:spPr>
        <a:xfrm flipV="1">
          <a:off x="13512800" y="771855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43</xdr:row>
      <xdr:rowOff>34798</xdr:rowOff>
    </xdr:from>
    <xdr:to>
      <xdr:col>21</xdr:col>
      <xdr:colOff>50800</xdr:colOff>
      <xdr:row>43</xdr:row>
      <xdr:rowOff>136398</xdr:rowOff>
    </xdr:to>
    <xdr:sp macro="" textlink="">
      <xdr:nvSpPr>
        <xdr:cNvPr id="391" name="フローチャート : 判断 390"/>
        <xdr:cNvSpPr/>
      </xdr:nvSpPr>
      <xdr:spPr>
        <a:xfrm>
          <a:off x="14351000" y="7407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146575</xdr:rowOff>
    </xdr:from>
    <xdr:ext cx="762000" cy="259045"/>
    <xdr:sp macro="" textlink="">
      <xdr:nvSpPr>
        <xdr:cNvPr id="392" name="テキスト ボックス 391"/>
        <xdr:cNvSpPr txBox="1"/>
      </xdr:nvSpPr>
      <xdr:spPr>
        <a:xfrm>
          <a:off x="14020800" y="7176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140970</xdr:rowOff>
    </xdr:from>
    <xdr:to>
      <xdr:col>19</xdr:col>
      <xdr:colOff>533400</xdr:colOff>
      <xdr:row>44</xdr:row>
      <xdr:rowOff>71120</xdr:rowOff>
    </xdr:to>
    <xdr:sp macro="" textlink="">
      <xdr:nvSpPr>
        <xdr:cNvPr id="393" name="フローチャート : 判断 392"/>
        <xdr:cNvSpPr/>
      </xdr:nvSpPr>
      <xdr:spPr>
        <a:xfrm>
          <a:off x="13462000" y="751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81297</xdr:rowOff>
    </xdr:from>
    <xdr:ext cx="762000" cy="259045"/>
    <xdr:sp macro="" textlink="">
      <xdr:nvSpPr>
        <xdr:cNvPr id="394" name="テキスト ボックス 393"/>
        <xdr:cNvSpPr txBox="1"/>
      </xdr:nvSpPr>
      <xdr:spPr>
        <a:xfrm>
          <a:off x="13131800" y="728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42</xdr:row>
      <xdr:rowOff>51816</xdr:rowOff>
    </xdr:from>
    <xdr:to>
      <xdr:col>24</xdr:col>
      <xdr:colOff>609600</xdr:colOff>
      <xdr:row>42</xdr:row>
      <xdr:rowOff>153416</xdr:rowOff>
    </xdr:to>
    <xdr:sp macro="" textlink="">
      <xdr:nvSpPr>
        <xdr:cNvPr id="400" name="円/楕円 399"/>
        <xdr:cNvSpPr/>
      </xdr:nvSpPr>
      <xdr:spPr>
        <a:xfrm>
          <a:off x="16967200" y="725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23893</xdr:rowOff>
    </xdr:from>
    <xdr:ext cx="762000" cy="259045"/>
    <xdr:sp macro="" textlink="">
      <xdr:nvSpPr>
        <xdr:cNvPr id="401" name="公債費負担の状況該当値テキスト"/>
        <xdr:cNvSpPr txBox="1"/>
      </xdr:nvSpPr>
      <xdr:spPr>
        <a:xfrm>
          <a:off x="17106900" y="7224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23</xdr:col>
      <xdr:colOff>355600</xdr:colOff>
      <xdr:row>43</xdr:row>
      <xdr:rowOff>5842</xdr:rowOff>
    </xdr:from>
    <xdr:to>
      <xdr:col>23</xdr:col>
      <xdr:colOff>457200</xdr:colOff>
      <xdr:row>43</xdr:row>
      <xdr:rowOff>107442</xdr:rowOff>
    </xdr:to>
    <xdr:sp macro="" textlink="">
      <xdr:nvSpPr>
        <xdr:cNvPr id="402" name="円/楕円 401"/>
        <xdr:cNvSpPr/>
      </xdr:nvSpPr>
      <xdr:spPr>
        <a:xfrm>
          <a:off x="16129000" y="737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92219</xdr:rowOff>
    </xdr:from>
    <xdr:ext cx="736600" cy="259045"/>
    <xdr:sp macro="" textlink="">
      <xdr:nvSpPr>
        <xdr:cNvPr id="403" name="テキスト ボックス 402"/>
        <xdr:cNvSpPr txBox="1"/>
      </xdr:nvSpPr>
      <xdr:spPr>
        <a:xfrm>
          <a:off x="15798800" y="7464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22</xdr:col>
      <xdr:colOff>152400</xdr:colOff>
      <xdr:row>44</xdr:row>
      <xdr:rowOff>27432</xdr:rowOff>
    </xdr:from>
    <xdr:to>
      <xdr:col>22</xdr:col>
      <xdr:colOff>254000</xdr:colOff>
      <xdr:row>44</xdr:row>
      <xdr:rowOff>129032</xdr:rowOff>
    </xdr:to>
    <xdr:sp macro="" textlink="">
      <xdr:nvSpPr>
        <xdr:cNvPr id="404" name="円/楕円 403"/>
        <xdr:cNvSpPr/>
      </xdr:nvSpPr>
      <xdr:spPr>
        <a:xfrm>
          <a:off x="15240000" y="757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44</xdr:row>
      <xdr:rowOff>113809</xdr:rowOff>
    </xdr:from>
    <xdr:ext cx="762000" cy="259045"/>
    <xdr:sp macro="" textlink="">
      <xdr:nvSpPr>
        <xdr:cNvPr id="405" name="テキスト ボックス 404"/>
        <xdr:cNvSpPr txBox="1"/>
      </xdr:nvSpPr>
      <xdr:spPr>
        <a:xfrm>
          <a:off x="14909800" y="7657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20</xdr:col>
      <xdr:colOff>635000</xdr:colOff>
      <xdr:row>44</xdr:row>
      <xdr:rowOff>123952</xdr:rowOff>
    </xdr:from>
    <xdr:to>
      <xdr:col>21</xdr:col>
      <xdr:colOff>50800</xdr:colOff>
      <xdr:row>45</xdr:row>
      <xdr:rowOff>54102</xdr:rowOff>
    </xdr:to>
    <xdr:sp macro="" textlink="">
      <xdr:nvSpPr>
        <xdr:cNvPr id="406" name="円/楕円 405"/>
        <xdr:cNvSpPr/>
      </xdr:nvSpPr>
      <xdr:spPr>
        <a:xfrm>
          <a:off x="14351000" y="766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45</xdr:row>
      <xdr:rowOff>38879</xdr:rowOff>
    </xdr:from>
    <xdr:ext cx="762000" cy="259045"/>
    <xdr:sp macro="" textlink="">
      <xdr:nvSpPr>
        <xdr:cNvPr id="407" name="テキスト ボックス 406"/>
        <xdr:cNvSpPr txBox="1"/>
      </xdr:nvSpPr>
      <xdr:spPr>
        <a:xfrm>
          <a:off x="14020800" y="775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19</xdr:col>
      <xdr:colOff>431800</xdr:colOff>
      <xdr:row>45</xdr:row>
      <xdr:rowOff>39370</xdr:rowOff>
    </xdr:from>
    <xdr:to>
      <xdr:col>19</xdr:col>
      <xdr:colOff>533400</xdr:colOff>
      <xdr:row>45</xdr:row>
      <xdr:rowOff>140970</xdr:rowOff>
    </xdr:to>
    <xdr:sp macro="" textlink="">
      <xdr:nvSpPr>
        <xdr:cNvPr id="408" name="円/楕円 407"/>
        <xdr:cNvSpPr/>
      </xdr:nvSpPr>
      <xdr:spPr>
        <a:xfrm>
          <a:off x="13462000" y="775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125747</xdr:rowOff>
    </xdr:from>
    <xdr:ext cx="762000" cy="259045"/>
    <xdr:sp macro="" textlink="">
      <xdr:nvSpPr>
        <xdr:cNvPr id="409" name="テキスト ボックス 408"/>
        <xdr:cNvSpPr txBox="1"/>
      </xdr:nvSpPr>
      <xdr:spPr>
        <a:xfrm>
          <a:off x="13131800" y="784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[70.8%]</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39/54</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類似団体の平均を上回っているが、年々</a:t>
          </a:r>
          <a:r>
            <a:rPr kumimoji="1" lang="ja-JP" altLang="en-US" sz="1300">
              <a:solidFill>
                <a:schemeClr val="dk1"/>
              </a:solidFill>
              <a:effectLst/>
              <a:latin typeface="+mn-lt"/>
              <a:ea typeface="+mn-ea"/>
              <a:cs typeface="+mn-cs"/>
            </a:rPr>
            <a:t>大きく</a:t>
          </a:r>
          <a:r>
            <a:rPr kumimoji="1" lang="ja-JP" altLang="ja-JP" sz="1300">
              <a:solidFill>
                <a:schemeClr val="dk1"/>
              </a:solidFill>
              <a:effectLst/>
              <a:latin typeface="+mn-lt"/>
              <a:ea typeface="+mn-ea"/>
              <a:cs typeface="+mn-cs"/>
            </a:rPr>
            <a:t>減少している。その要因は大型投資事業の際に借入れた市債の償還が終了したことが挙げられる。今後も公債費等義務的経費の削減を図る。</a:t>
          </a:r>
          <a:endParaRPr lang="ja-JP" altLang="ja-JP" sz="1300">
            <a:effectLst/>
          </a:endParaRP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94149</xdr:rowOff>
    </xdr:to>
    <xdr:cxnSp macro="">
      <xdr:nvCxnSpPr>
        <xdr:cNvPr id="438" name="直線コネクタ 437"/>
        <xdr:cNvCxnSpPr/>
      </xdr:nvCxnSpPr>
      <xdr:spPr>
        <a:xfrm flipV="1">
          <a:off x="17018000" y="2370667"/>
          <a:ext cx="0" cy="13239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66226</xdr:rowOff>
    </xdr:from>
    <xdr:ext cx="762000" cy="259045"/>
    <xdr:sp macro="" textlink="">
      <xdr:nvSpPr>
        <xdr:cNvPr id="439" name="将来負担の状況最小値テキスト"/>
        <xdr:cNvSpPr txBox="1"/>
      </xdr:nvSpPr>
      <xdr:spPr>
        <a:xfrm>
          <a:off x="17106900" y="3666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164.6</a:t>
          </a:r>
          <a:endParaRPr kumimoji="1" lang="ja-JP" altLang="en-US" sz="1000" b="1">
            <a:latin typeface="ＭＳ Ｐゴシック"/>
          </a:endParaRPr>
        </a:p>
      </xdr:txBody>
    </xdr:sp>
    <xdr:clientData/>
  </xdr:oneCellAnchor>
  <xdr:twoCellAnchor>
    <xdr:from>
      <xdr:col>24</xdr:col>
      <xdr:colOff>469900</xdr:colOff>
      <xdr:row>21</xdr:row>
      <xdr:rowOff>94149</xdr:rowOff>
    </xdr:from>
    <xdr:to>
      <xdr:col>24</xdr:col>
      <xdr:colOff>647700</xdr:colOff>
      <xdr:row>21</xdr:row>
      <xdr:rowOff>94149</xdr:rowOff>
    </xdr:to>
    <xdr:cxnSp macro="">
      <xdr:nvCxnSpPr>
        <xdr:cNvPr id="440" name="直線コネクタ 439"/>
        <xdr:cNvCxnSpPr/>
      </xdr:nvCxnSpPr>
      <xdr:spPr>
        <a:xfrm>
          <a:off x="16929100" y="3694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25485</xdr:rowOff>
    </xdr:from>
    <xdr:to>
      <xdr:col>24</xdr:col>
      <xdr:colOff>558800</xdr:colOff>
      <xdr:row>17</xdr:row>
      <xdr:rowOff>79375</xdr:rowOff>
    </xdr:to>
    <xdr:cxnSp macro="">
      <xdr:nvCxnSpPr>
        <xdr:cNvPr id="443" name="直線コネクタ 442"/>
        <xdr:cNvCxnSpPr/>
      </xdr:nvCxnSpPr>
      <xdr:spPr>
        <a:xfrm flipV="1">
          <a:off x="16179800" y="2940135"/>
          <a:ext cx="838200" cy="53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28465</xdr:rowOff>
    </xdr:from>
    <xdr:ext cx="762000" cy="259045"/>
    <xdr:sp macro="" textlink="">
      <xdr:nvSpPr>
        <xdr:cNvPr id="444" name="将来負担の状況平均値テキスト"/>
        <xdr:cNvSpPr txBox="1"/>
      </xdr:nvSpPr>
      <xdr:spPr>
        <a:xfrm>
          <a:off x="17106900" y="2428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32.8</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11938</xdr:rowOff>
    </xdr:from>
    <xdr:to>
      <xdr:col>24</xdr:col>
      <xdr:colOff>609600</xdr:colOff>
      <xdr:row>15</xdr:row>
      <xdr:rowOff>113538</xdr:rowOff>
    </xdr:to>
    <xdr:sp macro="" textlink="">
      <xdr:nvSpPr>
        <xdr:cNvPr id="445" name="フローチャート : 判断 444"/>
        <xdr:cNvSpPr/>
      </xdr:nvSpPr>
      <xdr:spPr>
        <a:xfrm>
          <a:off x="16967200" y="258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79375</xdr:rowOff>
    </xdr:from>
    <xdr:to>
      <xdr:col>23</xdr:col>
      <xdr:colOff>406400</xdr:colOff>
      <xdr:row>18</xdr:row>
      <xdr:rowOff>8467</xdr:rowOff>
    </xdr:to>
    <xdr:cxnSp macro="">
      <xdr:nvCxnSpPr>
        <xdr:cNvPr id="446" name="直線コネクタ 445"/>
        <xdr:cNvCxnSpPr/>
      </xdr:nvCxnSpPr>
      <xdr:spPr>
        <a:xfrm flipV="1">
          <a:off x="15290800" y="2994025"/>
          <a:ext cx="8890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139023</xdr:rowOff>
    </xdr:from>
    <xdr:to>
      <xdr:col>23</xdr:col>
      <xdr:colOff>457200</xdr:colOff>
      <xdr:row>16</xdr:row>
      <xdr:rowOff>69173</xdr:rowOff>
    </xdr:to>
    <xdr:sp macro="" textlink="">
      <xdr:nvSpPr>
        <xdr:cNvPr id="447" name="フローチャート : 判断 446"/>
        <xdr:cNvSpPr/>
      </xdr:nvSpPr>
      <xdr:spPr>
        <a:xfrm>
          <a:off x="16129000" y="271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79350</xdr:rowOff>
    </xdr:from>
    <xdr:ext cx="736600" cy="259045"/>
    <xdr:sp macro="" textlink="">
      <xdr:nvSpPr>
        <xdr:cNvPr id="448" name="テキスト ボックス 447"/>
        <xdr:cNvSpPr txBox="1"/>
      </xdr:nvSpPr>
      <xdr:spPr>
        <a:xfrm>
          <a:off x="15798800" y="24796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48.6</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8467</xdr:rowOff>
    </xdr:from>
    <xdr:to>
      <xdr:col>22</xdr:col>
      <xdr:colOff>203200</xdr:colOff>
      <xdr:row>18</xdr:row>
      <xdr:rowOff>113030</xdr:rowOff>
    </xdr:to>
    <xdr:cxnSp macro="">
      <xdr:nvCxnSpPr>
        <xdr:cNvPr id="449" name="直線コネクタ 448"/>
        <xdr:cNvCxnSpPr/>
      </xdr:nvCxnSpPr>
      <xdr:spPr>
        <a:xfrm flipV="1">
          <a:off x="14401800" y="3094567"/>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1355</xdr:rowOff>
    </xdr:from>
    <xdr:to>
      <xdr:col>22</xdr:col>
      <xdr:colOff>254000</xdr:colOff>
      <xdr:row>16</xdr:row>
      <xdr:rowOff>102955</xdr:rowOff>
    </xdr:to>
    <xdr:sp macro="" textlink="">
      <xdr:nvSpPr>
        <xdr:cNvPr id="450" name="フローチャート : 判断 449"/>
        <xdr:cNvSpPr/>
      </xdr:nvSpPr>
      <xdr:spPr>
        <a:xfrm>
          <a:off x="15240000" y="2744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113132</xdr:rowOff>
    </xdr:from>
    <xdr:ext cx="762000" cy="259045"/>
    <xdr:sp macro="" textlink="">
      <xdr:nvSpPr>
        <xdr:cNvPr id="451" name="テキスト ボックス 450"/>
        <xdr:cNvSpPr txBox="1"/>
      </xdr:nvSpPr>
      <xdr:spPr>
        <a:xfrm>
          <a:off x="14909800" y="2513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113030</xdr:rowOff>
    </xdr:from>
    <xdr:to>
      <xdr:col>21</xdr:col>
      <xdr:colOff>0</xdr:colOff>
      <xdr:row>19</xdr:row>
      <xdr:rowOff>16383</xdr:rowOff>
    </xdr:to>
    <xdr:cxnSp macro="">
      <xdr:nvCxnSpPr>
        <xdr:cNvPr id="452" name="直線コネクタ 451"/>
        <xdr:cNvCxnSpPr/>
      </xdr:nvCxnSpPr>
      <xdr:spPr>
        <a:xfrm flipV="1">
          <a:off x="13512800" y="3199130"/>
          <a:ext cx="889000" cy="7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96266</xdr:rowOff>
    </xdr:from>
    <xdr:to>
      <xdr:col>21</xdr:col>
      <xdr:colOff>50800</xdr:colOff>
      <xdr:row>17</xdr:row>
      <xdr:rowOff>26416</xdr:rowOff>
    </xdr:to>
    <xdr:sp macro="" textlink="">
      <xdr:nvSpPr>
        <xdr:cNvPr id="453" name="フローチャート : 判断 452"/>
        <xdr:cNvSpPr/>
      </xdr:nvSpPr>
      <xdr:spPr>
        <a:xfrm>
          <a:off x="14351000" y="28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36593</xdr:rowOff>
    </xdr:from>
    <xdr:ext cx="762000" cy="259045"/>
    <xdr:sp macro="" textlink="">
      <xdr:nvSpPr>
        <xdr:cNvPr id="454" name="テキスト ボックス 453"/>
        <xdr:cNvSpPr txBox="1"/>
      </xdr:nvSpPr>
      <xdr:spPr>
        <a:xfrm>
          <a:off x="14020800" y="2608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64.6</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15706</xdr:rowOff>
    </xdr:from>
    <xdr:to>
      <xdr:col>19</xdr:col>
      <xdr:colOff>533400</xdr:colOff>
      <xdr:row>17</xdr:row>
      <xdr:rowOff>117306</xdr:rowOff>
    </xdr:to>
    <xdr:sp macro="" textlink="">
      <xdr:nvSpPr>
        <xdr:cNvPr id="455" name="フローチャート : 判断 454"/>
        <xdr:cNvSpPr/>
      </xdr:nvSpPr>
      <xdr:spPr>
        <a:xfrm>
          <a:off x="13462000" y="2930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127483</xdr:rowOff>
    </xdr:from>
    <xdr:ext cx="762000" cy="259045"/>
    <xdr:sp macro="" textlink="">
      <xdr:nvSpPr>
        <xdr:cNvPr id="456" name="テキスト ボックス 455"/>
        <xdr:cNvSpPr txBox="1"/>
      </xdr:nvSpPr>
      <xdr:spPr>
        <a:xfrm>
          <a:off x="13131800" y="2699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75.9</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16</xdr:row>
      <xdr:rowOff>146135</xdr:rowOff>
    </xdr:from>
    <xdr:to>
      <xdr:col>24</xdr:col>
      <xdr:colOff>609600</xdr:colOff>
      <xdr:row>17</xdr:row>
      <xdr:rowOff>76285</xdr:rowOff>
    </xdr:to>
    <xdr:sp macro="" textlink="">
      <xdr:nvSpPr>
        <xdr:cNvPr id="462" name="円/楕円 461"/>
        <xdr:cNvSpPr/>
      </xdr:nvSpPr>
      <xdr:spPr>
        <a:xfrm>
          <a:off x="16967200" y="2889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118212</xdr:rowOff>
    </xdr:from>
    <xdr:ext cx="762000" cy="259045"/>
    <xdr:sp macro="" textlink="">
      <xdr:nvSpPr>
        <xdr:cNvPr id="463" name="将来負担の状況該当値テキスト"/>
        <xdr:cNvSpPr txBox="1"/>
      </xdr:nvSpPr>
      <xdr:spPr>
        <a:xfrm>
          <a:off x="17106900" y="2861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70.8</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28575</xdr:rowOff>
    </xdr:from>
    <xdr:to>
      <xdr:col>23</xdr:col>
      <xdr:colOff>457200</xdr:colOff>
      <xdr:row>17</xdr:row>
      <xdr:rowOff>130175</xdr:rowOff>
    </xdr:to>
    <xdr:sp macro="" textlink="">
      <xdr:nvSpPr>
        <xdr:cNvPr id="464" name="円/楕円 463"/>
        <xdr:cNvSpPr/>
      </xdr:nvSpPr>
      <xdr:spPr>
        <a:xfrm>
          <a:off x="16129000" y="294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114952</xdr:rowOff>
    </xdr:from>
    <xdr:ext cx="736600" cy="259045"/>
    <xdr:sp macro="" textlink="">
      <xdr:nvSpPr>
        <xdr:cNvPr id="465" name="テキスト ボックス 464"/>
        <xdr:cNvSpPr txBox="1"/>
      </xdr:nvSpPr>
      <xdr:spPr>
        <a:xfrm>
          <a:off x="15798800" y="30296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77.5</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129117</xdr:rowOff>
    </xdr:from>
    <xdr:to>
      <xdr:col>22</xdr:col>
      <xdr:colOff>254000</xdr:colOff>
      <xdr:row>18</xdr:row>
      <xdr:rowOff>59267</xdr:rowOff>
    </xdr:to>
    <xdr:sp macro="" textlink="">
      <xdr:nvSpPr>
        <xdr:cNvPr id="466" name="円/楕円 465"/>
        <xdr:cNvSpPr/>
      </xdr:nvSpPr>
      <xdr:spPr>
        <a:xfrm>
          <a:off x="15240000" y="304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44044</xdr:rowOff>
    </xdr:from>
    <xdr:ext cx="762000" cy="259045"/>
    <xdr:sp macro="" textlink="">
      <xdr:nvSpPr>
        <xdr:cNvPr id="467" name="テキスト ボックス 466"/>
        <xdr:cNvSpPr txBox="1"/>
      </xdr:nvSpPr>
      <xdr:spPr>
        <a:xfrm>
          <a:off x="14909800" y="313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90.0</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62230</xdr:rowOff>
    </xdr:from>
    <xdr:to>
      <xdr:col>21</xdr:col>
      <xdr:colOff>50800</xdr:colOff>
      <xdr:row>18</xdr:row>
      <xdr:rowOff>163830</xdr:rowOff>
    </xdr:to>
    <xdr:sp macro="" textlink="">
      <xdr:nvSpPr>
        <xdr:cNvPr id="468" name="円/楕円 467"/>
        <xdr:cNvSpPr/>
      </xdr:nvSpPr>
      <xdr:spPr>
        <a:xfrm>
          <a:off x="14351000" y="314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148607</xdr:rowOff>
    </xdr:from>
    <xdr:ext cx="762000" cy="259045"/>
    <xdr:sp macro="" textlink="">
      <xdr:nvSpPr>
        <xdr:cNvPr id="469" name="テキスト ボックス 468"/>
        <xdr:cNvSpPr txBox="1"/>
      </xdr:nvSpPr>
      <xdr:spPr>
        <a:xfrm>
          <a:off x="14020800" y="323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103.0</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137033</xdr:rowOff>
    </xdr:from>
    <xdr:to>
      <xdr:col>19</xdr:col>
      <xdr:colOff>533400</xdr:colOff>
      <xdr:row>19</xdr:row>
      <xdr:rowOff>67183</xdr:rowOff>
    </xdr:to>
    <xdr:sp macro="" textlink="">
      <xdr:nvSpPr>
        <xdr:cNvPr id="470" name="円/楕円 469"/>
        <xdr:cNvSpPr/>
      </xdr:nvSpPr>
      <xdr:spPr>
        <a:xfrm>
          <a:off x="13462000" y="3223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51960</xdr:rowOff>
    </xdr:from>
    <xdr:ext cx="762000" cy="259045"/>
    <xdr:sp macro="" textlink="">
      <xdr:nvSpPr>
        <xdr:cNvPr id="471" name="テキスト ボックス 470"/>
        <xdr:cNvSpPr txBox="1"/>
      </xdr:nvSpPr>
      <xdr:spPr>
        <a:xfrm>
          <a:off x="13131800" y="3309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山形県寒河江市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42,022
41,748
139.03
17,652,379
16,841,475
636,692
10,053,368
16,797,099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10.8
70.8</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22/54</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類似団体と比較して１．</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ポイント低い水準となっている。要因としては、ごみ処理業務や消防業務を一部事務組合で行っていることと、行財政改革アクションプラン等による人員の適正化により、職員数が類似団体と比べて少ないことが挙げられ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165100</xdr:rowOff>
    </xdr:from>
    <xdr:to>
      <xdr:col>7</xdr:col>
      <xdr:colOff>15875</xdr:colOff>
      <xdr:row>42</xdr:row>
      <xdr:rowOff>38100</xdr:rowOff>
    </xdr:to>
    <xdr:cxnSp macro="">
      <xdr:nvCxnSpPr>
        <xdr:cNvPr id="61" name="直線コネクタ 60"/>
        <xdr:cNvCxnSpPr/>
      </xdr:nvCxnSpPr>
      <xdr:spPr>
        <a:xfrm flipV="1">
          <a:off x="4826000" y="5651500"/>
          <a:ext cx="0" cy="158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10177</xdr:rowOff>
    </xdr:from>
    <xdr:ext cx="762000" cy="259045"/>
    <xdr:sp macro="" textlink="">
      <xdr:nvSpPr>
        <xdr:cNvPr id="62" name="人件費最小値テキスト"/>
        <xdr:cNvSpPr txBox="1"/>
      </xdr:nvSpPr>
      <xdr:spPr>
        <a:xfrm>
          <a:off x="4914900" y="721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30.5</a:t>
          </a:r>
          <a:endParaRPr kumimoji="1" lang="ja-JP" altLang="en-US" sz="1000" b="1">
            <a:latin typeface="ＭＳ Ｐゴシック"/>
          </a:endParaRPr>
        </a:p>
      </xdr:txBody>
    </xdr:sp>
    <xdr:clientData/>
  </xdr:oneCellAnchor>
  <xdr:twoCellAnchor>
    <xdr:from>
      <xdr:col>6</xdr:col>
      <xdr:colOff>612775</xdr:colOff>
      <xdr:row>42</xdr:row>
      <xdr:rowOff>38100</xdr:rowOff>
    </xdr:from>
    <xdr:to>
      <xdr:col>7</xdr:col>
      <xdr:colOff>104775</xdr:colOff>
      <xdr:row>42</xdr:row>
      <xdr:rowOff>38100</xdr:rowOff>
    </xdr:to>
    <xdr:cxnSp macro="">
      <xdr:nvCxnSpPr>
        <xdr:cNvPr id="63" name="直線コネクタ 62"/>
        <xdr:cNvCxnSpPr/>
      </xdr:nvCxnSpPr>
      <xdr:spPr>
        <a:xfrm>
          <a:off x="47371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80027</xdr:rowOff>
    </xdr:from>
    <xdr:ext cx="762000" cy="259045"/>
    <xdr:sp macro="" textlink="">
      <xdr:nvSpPr>
        <xdr:cNvPr id="64" name="人件費最大値テキスト"/>
        <xdr:cNvSpPr txBox="1"/>
      </xdr:nvSpPr>
      <xdr:spPr>
        <a:xfrm>
          <a:off x="4914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18.0</a:t>
          </a:r>
          <a:endParaRPr kumimoji="1" lang="ja-JP" altLang="en-US" sz="1000" b="1">
            <a:latin typeface="ＭＳ Ｐゴシック"/>
          </a:endParaRPr>
        </a:p>
      </xdr:txBody>
    </xdr:sp>
    <xdr:clientData/>
  </xdr:oneCellAnchor>
  <xdr:twoCellAnchor>
    <xdr:from>
      <xdr:col>6</xdr:col>
      <xdr:colOff>612775</xdr:colOff>
      <xdr:row>32</xdr:row>
      <xdr:rowOff>165100</xdr:rowOff>
    </xdr:from>
    <xdr:to>
      <xdr:col>7</xdr:col>
      <xdr:colOff>104775</xdr:colOff>
      <xdr:row>32</xdr:row>
      <xdr:rowOff>165100</xdr:rowOff>
    </xdr:to>
    <xdr:cxnSp macro="">
      <xdr:nvCxnSpPr>
        <xdr:cNvPr id="65" name="直線コネクタ 64"/>
        <xdr:cNvCxnSpPr/>
      </xdr:nvCxnSpPr>
      <xdr:spPr>
        <a:xfrm>
          <a:off x="4737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107950</xdr:rowOff>
    </xdr:from>
    <xdr:to>
      <xdr:col>7</xdr:col>
      <xdr:colOff>15875</xdr:colOff>
      <xdr:row>35</xdr:row>
      <xdr:rowOff>120650</xdr:rowOff>
    </xdr:to>
    <xdr:cxnSp macro="">
      <xdr:nvCxnSpPr>
        <xdr:cNvPr id="66" name="直線コネクタ 65"/>
        <xdr:cNvCxnSpPr/>
      </xdr:nvCxnSpPr>
      <xdr:spPr>
        <a:xfrm>
          <a:off x="3987800" y="61087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22877</xdr:rowOff>
    </xdr:from>
    <xdr:ext cx="762000" cy="259045"/>
    <xdr:sp macro="" textlink="">
      <xdr:nvSpPr>
        <xdr:cNvPr id="67" name="人件費平均値テキスト"/>
        <xdr:cNvSpPr txBox="1"/>
      </xdr:nvSpPr>
      <xdr:spPr>
        <a:xfrm>
          <a:off x="4914900" y="6195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50800</xdr:rowOff>
    </xdr:from>
    <xdr:to>
      <xdr:col>7</xdr:col>
      <xdr:colOff>66675</xdr:colOff>
      <xdr:row>36</xdr:row>
      <xdr:rowOff>152400</xdr:rowOff>
    </xdr:to>
    <xdr:sp macro="" textlink="">
      <xdr:nvSpPr>
        <xdr:cNvPr id="68" name="フローチャート : 判断 67"/>
        <xdr:cNvSpPr/>
      </xdr:nvSpPr>
      <xdr:spPr>
        <a:xfrm>
          <a:off x="4775200" y="622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69850</xdr:rowOff>
    </xdr:from>
    <xdr:to>
      <xdr:col>5</xdr:col>
      <xdr:colOff>549275</xdr:colOff>
      <xdr:row>35</xdr:row>
      <xdr:rowOff>107950</xdr:rowOff>
    </xdr:to>
    <xdr:cxnSp macro="">
      <xdr:nvCxnSpPr>
        <xdr:cNvPr id="69" name="直線コネクタ 68"/>
        <xdr:cNvCxnSpPr/>
      </xdr:nvCxnSpPr>
      <xdr:spPr>
        <a:xfrm>
          <a:off x="3098800" y="6070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114300</xdr:rowOff>
    </xdr:from>
    <xdr:to>
      <xdr:col>5</xdr:col>
      <xdr:colOff>600075</xdr:colOff>
      <xdr:row>37</xdr:row>
      <xdr:rowOff>44450</xdr:rowOff>
    </xdr:to>
    <xdr:sp macro="" textlink="">
      <xdr:nvSpPr>
        <xdr:cNvPr id="70" name="フローチャート : 判断 69"/>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29227</xdr:rowOff>
    </xdr:from>
    <xdr:ext cx="736600" cy="259045"/>
    <xdr:sp macro="" textlink="">
      <xdr:nvSpPr>
        <xdr:cNvPr id="71" name="テキスト ボックス 70"/>
        <xdr:cNvSpPr txBox="1"/>
      </xdr:nvSpPr>
      <xdr:spPr>
        <a:xfrm>
          <a:off x="3606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69850</xdr:rowOff>
    </xdr:from>
    <xdr:to>
      <xdr:col>4</xdr:col>
      <xdr:colOff>346075</xdr:colOff>
      <xdr:row>36</xdr:row>
      <xdr:rowOff>50800</xdr:rowOff>
    </xdr:to>
    <xdr:cxnSp macro="">
      <xdr:nvCxnSpPr>
        <xdr:cNvPr id="72" name="直線コネクタ 71"/>
        <xdr:cNvCxnSpPr/>
      </xdr:nvCxnSpPr>
      <xdr:spPr>
        <a:xfrm flipV="1">
          <a:off x="2209800" y="60706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101600</xdr:rowOff>
    </xdr:from>
    <xdr:to>
      <xdr:col>4</xdr:col>
      <xdr:colOff>396875</xdr:colOff>
      <xdr:row>37</xdr:row>
      <xdr:rowOff>31750</xdr:rowOff>
    </xdr:to>
    <xdr:sp macro="" textlink="">
      <xdr:nvSpPr>
        <xdr:cNvPr id="73" name="フローチャート : 判断 72"/>
        <xdr:cNvSpPr/>
      </xdr:nvSpPr>
      <xdr:spPr>
        <a:xfrm>
          <a:off x="30480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16527</xdr:rowOff>
    </xdr:from>
    <xdr:ext cx="762000" cy="259045"/>
    <xdr:sp macro="" textlink="">
      <xdr:nvSpPr>
        <xdr:cNvPr id="74" name="テキスト ボックス 73"/>
        <xdr:cNvSpPr txBox="1"/>
      </xdr:nvSpPr>
      <xdr:spPr>
        <a:xfrm>
          <a:off x="2717800" y="636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50800</xdr:rowOff>
    </xdr:from>
    <xdr:to>
      <xdr:col>3</xdr:col>
      <xdr:colOff>142875</xdr:colOff>
      <xdr:row>36</xdr:row>
      <xdr:rowOff>165100</xdr:rowOff>
    </xdr:to>
    <xdr:cxnSp macro="">
      <xdr:nvCxnSpPr>
        <xdr:cNvPr id="75" name="直線コネクタ 74"/>
        <xdr:cNvCxnSpPr/>
      </xdr:nvCxnSpPr>
      <xdr:spPr>
        <a:xfrm flipV="1">
          <a:off x="1320800" y="62230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31750</xdr:rowOff>
    </xdr:from>
    <xdr:to>
      <xdr:col>3</xdr:col>
      <xdr:colOff>193675</xdr:colOff>
      <xdr:row>37</xdr:row>
      <xdr:rowOff>133350</xdr:rowOff>
    </xdr:to>
    <xdr:sp macro="" textlink="">
      <xdr:nvSpPr>
        <xdr:cNvPr id="76" name="フローチャート : 判断 75"/>
        <xdr:cNvSpPr/>
      </xdr:nvSpPr>
      <xdr:spPr>
        <a:xfrm>
          <a:off x="2159000" y="637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118127</xdr:rowOff>
    </xdr:from>
    <xdr:ext cx="762000" cy="259045"/>
    <xdr:sp macro="" textlink="">
      <xdr:nvSpPr>
        <xdr:cNvPr id="77" name="テキスト ボックス 76"/>
        <xdr:cNvSpPr txBox="1"/>
      </xdr:nvSpPr>
      <xdr:spPr>
        <a:xfrm>
          <a:off x="1828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82550</xdr:rowOff>
    </xdr:from>
    <xdr:to>
      <xdr:col>1</xdr:col>
      <xdr:colOff>676275</xdr:colOff>
      <xdr:row>38</xdr:row>
      <xdr:rowOff>12700</xdr:rowOff>
    </xdr:to>
    <xdr:sp macro="" textlink="">
      <xdr:nvSpPr>
        <xdr:cNvPr id="78" name="フローチャート : 判断 77"/>
        <xdr:cNvSpPr/>
      </xdr:nvSpPr>
      <xdr:spPr>
        <a:xfrm>
          <a:off x="12700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168927</xdr:rowOff>
    </xdr:from>
    <xdr:ext cx="762000" cy="259045"/>
    <xdr:sp macro="" textlink="">
      <xdr:nvSpPr>
        <xdr:cNvPr id="79" name="テキスト ボックス 78"/>
        <xdr:cNvSpPr txBox="1"/>
      </xdr:nvSpPr>
      <xdr:spPr>
        <a:xfrm>
          <a:off x="939800" y="651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35</xdr:row>
      <xdr:rowOff>69850</xdr:rowOff>
    </xdr:from>
    <xdr:to>
      <xdr:col>7</xdr:col>
      <xdr:colOff>66675</xdr:colOff>
      <xdr:row>36</xdr:row>
      <xdr:rowOff>0</xdr:rowOff>
    </xdr:to>
    <xdr:sp macro="" textlink="">
      <xdr:nvSpPr>
        <xdr:cNvPr id="85" name="円/楕円 84"/>
        <xdr:cNvSpPr/>
      </xdr:nvSpPr>
      <xdr:spPr>
        <a:xfrm>
          <a:off x="4775200" y="607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86377</xdr:rowOff>
    </xdr:from>
    <xdr:ext cx="762000" cy="259045"/>
    <xdr:sp macro="" textlink="">
      <xdr:nvSpPr>
        <xdr:cNvPr id="86" name="人件費該当値テキスト"/>
        <xdr:cNvSpPr txBox="1"/>
      </xdr:nvSpPr>
      <xdr:spPr>
        <a:xfrm>
          <a:off x="4914900" y="591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57150</xdr:rowOff>
    </xdr:from>
    <xdr:to>
      <xdr:col>5</xdr:col>
      <xdr:colOff>600075</xdr:colOff>
      <xdr:row>35</xdr:row>
      <xdr:rowOff>158750</xdr:rowOff>
    </xdr:to>
    <xdr:sp macro="" textlink="">
      <xdr:nvSpPr>
        <xdr:cNvPr id="87" name="円/楕円 86"/>
        <xdr:cNvSpPr/>
      </xdr:nvSpPr>
      <xdr:spPr>
        <a:xfrm>
          <a:off x="3937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168927</xdr:rowOff>
    </xdr:from>
    <xdr:ext cx="736600" cy="259045"/>
    <xdr:sp macro="" textlink="">
      <xdr:nvSpPr>
        <xdr:cNvPr id="88" name="テキスト ボックス 87"/>
        <xdr:cNvSpPr txBox="1"/>
      </xdr:nvSpPr>
      <xdr:spPr>
        <a:xfrm>
          <a:off x="3606800" y="582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19050</xdr:rowOff>
    </xdr:from>
    <xdr:to>
      <xdr:col>4</xdr:col>
      <xdr:colOff>396875</xdr:colOff>
      <xdr:row>35</xdr:row>
      <xdr:rowOff>120650</xdr:rowOff>
    </xdr:to>
    <xdr:sp macro="" textlink="">
      <xdr:nvSpPr>
        <xdr:cNvPr id="89" name="円/楕円 88"/>
        <xdr:cNvSpPr/>
      </xdr:nvSpPr>
      <xdr:spPr>
        <a:xfrm>
          <a:off x="3048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130827</xdr:rowOff>
    </xdr:from>
    <xdr:ext cx="762000" cy="259045"/>
    <xdr:sp macro="" textlink="">
      <xdr:nvSpPr>
        <xdr:cNvPr id="90" name="テキスト ボックス 89"/>
        <xdr:cNvSpPr txBox="1"/>
      </xdr:nvSpPr>
      <xdr:spPr>
        <a:xfrm>
          <a:off x="2717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0</xdr:rowOff>
    </xdr:from>
    <xdr:to>
      <xdr:col>3</xdr:col>
      <xdr:colOff>193675</xdr:colOff>
      <xdr:row>36</xdr:row>
      <xdr:rowOff>101600</xdr:rowOff>
    </xdr:to>
    <xdr:sp macro="" textlink="">
      <xdr:nvSpPr>
        <xdr:cNvPr id="91" name="円/楕円 90"/>
        <xdr:cNvSpPr/>
      </xdr:nvSpPr>
      <xdr:spPr>
        <a:xfrm>
          <a:off x="2159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111777</xdr:rowOff>
    </xdr:from>
    <xdr:ext cx="762000" cy="259045"/>
    <xdr:sp macro="" textlink="">
      <xdr:nvSpPr>
        <xdr:cNvPr id="92" name="テキスト ボックス 91"/>
        <xdr:cNvSpPr txBox="1"/>
      </xdr:nvSpPr>
      <xdr:spPr>
        <a:xfrm>
          <a:off x="1828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114300</xdr:rowOff>
    </xdr:from>
    <xdr:to>
      <xdr:col>1</xdr:col>
      <xdr:colOff>676275</xdr:colOff>
      <xdr:row>37</xdr:row>
      <xdr:rowOff>44450</xdr:rowOff>
    </xdr:to>
    <xdr:sp macro="" textlink="">
      <xdr:nvSpPr>
        <xdr:cNvPr id="93" name="円/楕円 92"/>
        <xdr:cNvSpPr/>
      </xdr:nvSpPr>
      <xdr:spPr>
        <a:xfrm>
          <a:off x="1270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54627</xdr:rowOff>
    </xdr:from>
    <xdr:ext cx="762000" cy="259045"/>
    <xdr:sp macro="" textlink="">
      <xdr:nvSpPr>
        <xdr:cNvPr id="94" name="テキスト ボックス 93"/>
        <xdr:cNvSpPr txBox="1"/>
      </xdr:nvSpPr>
      <xdr:spPr>
        <a:xfrm>
          <a:off x="939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12/54</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　類似団体と比較すると、物件費にかかる経常収支比率が低くなっている。これも、要因としてはごみ処理業務や消防業務を一部事務組合で行っていることにある。平成２</a:t>
          </a:r>
          <a:r>
            <a:rPr lang="ja-JP" altLang="en-US" sz="1300" b="0" i="0" baseline="0">
              <a:solidFill>
                <a:schemeClr val="dk1"/>
              </a:solidFill>
              <a:effectLst/>
              <a:latin typeface="+mn-lt"/>
              <a:ea typeface="+mn-ea"/>
              <a:cs typeface="+mn-cs"/>
            </a:rPr>
            <a:t>７</a:t>
          </a:r>
          <a:r>
            <a:rPr lang="ja-JP" altLang="ja-JP" sz="1300" b="0" i="0" baseline="0">
              <a:solidFill>
                <a:schemeClr val="dk1"/>
              </a:solidFill>
              <a:effectLst/>
              <a:latin typeface="+mn-lt"/>
              <a:ea typeface="+mn-ea"/>
              <a:cs typeface="+mn-cs"/>
            </a:rPr>
            <a:t>年度</a:t>
          </a:r>
          <a:r>
            <a:rPr lang="ja-JP" altLang="en-US" sz="1300" b="0" i="0" baseline="0">
              <a:solidFill>
                <a:schemeClr val="dk1"/>
              </a:solidFill>
              <a:effectLst/>
              <a:latin typeface="+mn-lt"/>
              <a:ea typeface="+mn-ea"/>
              <a:cs typeface="+mn-cs"/>
            </a:rPr>
            <a:t>は前年同様の比率となっているが</a:t>
          </a:r>
          <a:r>
            <a:rPr lang="ja-JP" altLang="ja-JP" sz="1300" b="0" i="0" baseline="0">
              <a:solidFill>
                <a:schemeClr val="dk1"/>
              </a:solidFill>
              <a:effectLst/>
              <a:latin typeface="+mn-lt"/>
              <a:ea typeface="+mn-ea"/>
              <a:cs typeface="+mn-cs"/>
            </a:rPr>
            <a:t>、</a:t>
          </a:r>
          <a:r>
            <a:rPr lang="ja-JP" altLang="en-US" sz="1300" b="0" i="0" baseline="0">
              <a:solidFill>
                <a:schemeClr val="dk1"/>
              </a:solidFill>
              <a:effectLst/>
              <a:latin typeface="+mn-lt"/>
              <a:ea typeface="+mn-ea"/>
              <a:cs typeface="+mn-cs"/>
            </a:rPr>
            <a:t>今後、ふるさと納税関連事業費や人口減少対策による保育施設等の充実等に係る経費の増が見込まれるため、事業の見直し等による適正化に努めたい。</a:t>
          </a:r>
          <a:endParaRPr lang="ja-JP" altLang="ja-JP" sz="13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120650</xdr:rowOff>
    </xdr:from>
    <xdr:to>
      <xdr:col>24</xdr:col>
      <xdr:colOff>31750</xdr:colOff>
      <xdr:row>21</xdr:row>
      <xdr:rowOff>69850</xdr:rowOff>
    </xdr:to>
    <xdr:cxnSp macro="">
      <xdr:nvCxnSpPr>
        <xdr:cNvPr id="122" name="直線コネクタ 121"/>
        <xdr:cNvCxnSpPr/>
      </xdr:nvCxnSpPr>
      <xdr:spPr>
        <a:xfrm flipV="1">
          <a:off x="16510000" y="23495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41927</xdr:rowOff>
    </xdr:from>
    <xdr:ext cx="762000" cy="259045"/>
    <xdr:sp macro="" textlink="">
      <xdr:nvSpPr>
        <xdr:cNvPr id="123"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17.4</a:t>
          </a:r>
          <a:endParaRPr kumimoji="1" lang="ja-JP" altLang="en-US" sz="1000" b="1">
            <a:latin typeface="ＭＳ Ｐゴシック"/>
          </a:endParaRPr>
        </a:p>
      </xdr:txBody>
    </xdr:sp>
    <xdr:clientData/>
  </xdr:oneCellAnchor>
  <xdr:twoCellAnchor>
    <xdr:from>
      <xdr:col>23</xdr:col>
      <xdr:colOff>628650</xdr:colOff>
      <xdr:row>21</xdr:row>
      <xdr:rowOff>69850</xdr:rowOff>
    </xdr:from>
    <xdr:to>
      <xdr:col>24</xdr:col>
      <xdr:colOff>120650</xdr:colOff>
      <xdr:row>21</xdr:row>
      <xdr:rowOff>69850</xdr:rowOff>
    </xdr:to>
    <xdr:cxnSp macro="">
      <xdr:nvCxnSpPr>
        <xdr:cNvPr id="124" name="直線コネクタ 123"/>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35577</xdr:rowOff>
    </xdr:from>
    <xdr:ext cx="762000" cy="259045"/>
    <xdr:sp macro="" textlink="">
      <xdr:nvSpPr>
        <xdr:cNvPr id="125" name="物件費最大値テキスト"/>
        <xdr:cNvSpPr txBox="1"/>
      </xdr:nvSpPr>
      <xdr:spPr>
        <a:xfrm>
          <a:off x="16598900" y="209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13</xdr:row>
      <xdr:rowOff>120650</xdr:rowOff>
    </xdr:from>
    <xdr:to>
      <xdr:col>24</xdr:col>
      <xdr:colOff>120650</xdr:colOff>
      <xdr:row>13</xdr:row>
      <xdr:rowOff>120650</xdr:rowOff>
    </xdr:to>
    <xdr:cxnSp macro="">
      <xdr:nvCxnSpPr>
        <xdr:cNvPr id="126" name="直線コネクタ 125"/>
        <xdr:cNvCxnSpPr/>
      </xdr:nvCxnSpPr>
      <xdr:spPr>
        <a:xfrm>
          <a:off x="16421100" y="234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76200</xdr:rowOff>
    </xdr:from>
    <xdr:to>
      <xdr:col>24</xdr:col>
      <xdr:colOff>31750</xdr:colOff>
      <xdr:row>16</xdr:row>
      <xdr:rowOff>88900</xdr:rowOff>
    </xdr:to>
    <xdr:cxnSp macro="">
      <xdr:nvCxnSpPr>
        <xdr:cNvPr id="127" name="直線コネクタ 126"/>
        <xdr:cNvCxnSpPr/>
      </xdr:nvCxnSpPr>
      <xdr:spPr>
        <a:xfrm flipV="1">
          <a:off x="15671800" y="28194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92727</xdr:rowOff>
    </xdr:from>
    <xdr:ext cx="762000" cy="259045"/>
    <xdr:sp macro="" textlink="">
      <xdr:nvSpPr>
        <xdr:cNvPr id="128" name="物件費平均値テキスト"/>
        <xdr:cNvSpPr txBox="1"/>
      </xdr:nvSpPr>
      <xdr:spPr>
        <a:xfrm>
          <a:off x="16598900" y="3007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120650</xdr:rowOff>
    </xdr:from>
    <xdr:to>
      <xdr:col>24</xdr:col>
      <xdr:colOff>82550</xdr:colOff>
      <xdr:row>18</xdr:row>
      <xdr:rowOff>50800</xdr:rowOff>
    </xdr:to>
    <xdr:sp macro="" textlink="">
      <xdr:nvSpPr>
        <xdr:cNvPr id="129" name="フローチャート : 判断 128"/>
        <xdr:cNvSpPr/>
      </xdr:nvSpPr>
      <xdr:spPr>
        <a:xfrm>
          <a:off x="164592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19050</xdr:rowOff>
    </xdr:from>
    <xdr:to>
      <xdr:col>22</xdr:col>
      <xdr:colOff>565150</xdr:colOff>
      <xdr:row>16</xdr:row>
      <xdr:rowOff>88900</xdr:rowOff>
    </xdr:to>
    <xdr:cxnSp macro="">
      <xdr:nvCxnSpPr>
        <xdr:cNvPr id="130" name="直線コネクタ 129"/>
        <xdr:cNvCxnSpPr/>
      </xdr:nvCxnSpPr>
      <xdr:spPr>
        <a:xfrm>
          <a:off x="14782800" y="259080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133350</xdr:rowOff>
    </xdr:from>
    <xdr:to>
      <xdr:col>22</xdr:col>
      <xdr:colOff>615950</xdr:colOff>
      <xdr:row>18</xdr:row>
      <xdr:rowOff>63500</xdr:rowOff>
    </xdr:to>
    <xdr:sp macro="" textlink="">
      <xdr:nvSpPr>
        <xdr:cNvPr id="131" name="フローチャート : 判断 130"/>
        <xdr:cNvSpPr/>
      </xdr:nvSpPr>
      <xdr:spPr>
        <a:xfrm>
          <a:off x="15621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48277</xdr:rowOff>
    </xdr:from>
    <xdr:ext cx="736600" cy="259045"/>
    <xdr:sp macro="" textlink="">
      <xdr:nvSpPr>
        <xdr:cNvPr id="132" name="テキスト ボックス 131"/>
        <xdr:cNvSpPr txBox="1"/>
      </xdr:nvSpPr>
      <xdr:spPr>
        <a:xfrm>
          <a:off x="15290800" y="313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127000</xdr:rowOff>
    </xdr:from>
    <xdr:to>
      <xdr:col>21</xdr:col>
      <xdr:colOff>361950</xdr:colOff>
      <xdr:row>15</xdr:row>
      <xdr:rowOff>19050</xdr:rowOff>
    </xdr:to>
    <xdr:cxnSp macro="">
      <xdr:nvCxnSpPr>
        <xdr:cNvPr id="133" name="直線コネクタ 132"/>
        <xdr:cNvCxnSpPr/>
      </xdr:nvCxnSpPr>
      <xdr:spPr>
        <a:xfrm>
          <a:off x="13893800" y="25273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17</xdr:row>
      <xdr:rowOff>57150</xdr:rowOff>
    </xdr:from>
    <xdr:to>
      <xdr:col>21</xdr:col>
      <xdr:colOff>412750</xdr:colOff>
      <xdr:row>17</xdr:row>
      <xdr:rowOff>158750</xdr:rowOff>
    </xdr:to>
    <xdr:sp macro="" textlink="">
      <xdr:nvSpPr>
        <xdr:cNvPr id="134" name="フローチャート : 判断 133"/>
        <xdr:cNvSpPr/>
      </xdr:nvSpPr>
      <xdr:spPr>
        <a:xfrm>
          <a:off x="147320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143527</xdr:rowOff>
    </xdr:from>
    <xdr:ext cx="762000" cy="259045"/>
    <xdr:sp macro="" textlink="">
      <xdr:nvSpPr>
        <xdr:cNvPr id="135" name="テキスト ボックス 134"/>
        <xdr:cNvSpPr txBox="1"/>
      </xdr:nvSpPr>
      <xdr:spPr>
        <a:xfrm>
          <a:off x="14401800" y="305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114300</xdr:rowOff>
    </xdr:from>
    <xdr:to>
      <xdr:col>20</xdr:col>
      <xdr:colOff>158750</xdr:colOff>
      <xdr:row>14</xdr:row>
      <xdr:rowOff>127000</xdr:rowOff>
    </xdr:to>
    <xdr:cxnSp macro="">
      <xdr:nvCxnSpPr>
        <xdr:cNvPr id="136" name="直線コネクタ 135"/>
        <xdr:cNvCxnSpPr/>
      </xdr:nvCxnSpPr>
      <xdr:spPr>
        <a:xfrm>
          <a:off x="13004800" y="2514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17</xdr:row>
      <xdr:rowOff>6350</xdr:rowOff>
    </xdr:from>
    <xdr:to>
      <xdr:col>20</xdr:col>
      <xdr:colOff>209550</xdr:colOff>
      <xdr:row>17</xdr:row>
      <xdr:rowOff>107950</xdr:rowOff>
    </xdr:to>
    <xdr:sp macro="" textlink="">
      <xdr:nvSpPr>
        <xdr:cNvPr id="137" name="フローチャート : 判断 136"/>
        <xdr:cNvSpPr/>
      </xdr:nvSpPr>
      <xdr:spPr>
        <a:xfrm>
          <a:off x="13843000" y="292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92727</xdr:rowOff>
    </xdr:from>
    <xdr:ext cx="762000" cy="259045"/>
    <xdr:sp macro="" textlink="">
      <xdr:nvSpPr>
        <xdr:cNvPr id="138" name="テキスト ボックス 137"/>
        <xdr:cNvSpPr txBox="1"/>
      </xdr:nvSpPr>
      <xdr:spPr>
        <a:xfrm>
          <a:off x="13512800" y="300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101600</xdr:rowOff>
    </xdr:from>
    <xdr:to>
      <xdr:col>19</xdr:col>
      <xdr:colOff>6350</xdr:colOff>
      <xdr:row>17</xdr:row>
      <xdr:rowOff>31750</xdr:rowOff>
    </xdr:to>
    <xdr:sp macro="" textlink="">
      <xdr:nvSpPr>
        <xdr:cNvPr id="139" name="フローチャート : 判断 138"/>
        <xdr:cNvSpPr/>
      </xdr:nvSpPr>
      <xdr:spPr>
        <a:xfrm>
          <a:off x="12954000" y="284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16527</xdr:rowOff>
    </xdr:from>
    <xdr:ext cx="762000" cy="259045"/>
    <xdr:sp macro="" textlink="">
      <xdr:nvSpPr>
        <xdr:cNvPr id="140" name="テキスト ボックス 139"/>
        <xdr:cNvSpPr txBox="1"/>
      </xdr:nvSpPr>
      <xdr:spPr>
        <a:xfrm>
          <a:off x="12623800" y="293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16</xdr:row>
      <xdr:rowOff>25400</xdr:rowOff>
    </xdr:from>
    <xdr:to>
      <xdr:col>24</xdr:col>
      <xdr:colOff>82550</xdr:colOff>
      <xdr:row>16</xdr:row>
      <xdr:rowOff>127000</xdr:rowOff>
    </xdr:to>
    <xdr:sp macro="" textlink="">
      <xdr:nvSpPr>
        <xdr:cNvPr id="146" name="円/楕円 145"/>
        <xdr:cNvSpPr/>
      </xdr:nvSpPr>
      <xdr:spPr>
        <a:xfrm>
          <a:off x="16459200" y="276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41927</xdr:rowOff>
    </xdr:from>
    <xdr:ext cx="762000" cy="259045"/>
    <xdr:sp macro="" textlink="">
      <xdr:nvSpPr>
        <xdr:cNvPr id="147" name="物件費該当値テキスト"/>
        <xdr:cNvSpPr txBox="1"/>
      </xdr:nvSpPr>
      <xdr:spPr>
        <a:xfrm>
          <a:off x="165989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38100</xdr:rowOff>
    </xdr:from>
    <xdr:to>
      <xdr:col>22</xdr:col>
      <xdr:colOff>615950</xdr:colOff>
      <xdr:row>16</xdr:row>
      <xdr:rowOff>139700</xdr:rowOff>
    </xdr:to>
    <xdr:sp macro="" textlink="">
      <xdr:nvSpPr>
        <xdr:cNvPr id="148" name="円/楕円 147"/>
        <xdr:cNvSpPr/>
      </xdr:nvSpPr>
      <xdr:spPr>
        <a:xfrm>
          <a:off x="15621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149877</xdr:rowOff>
    </xdr:from>
    <xdr:ext cx="736600" cy="259045"/>
    <xdr:sp macro="" textlink="">
      <xdr:nvSpPr>
        <xdr:cNvPr id="149" name="テキスト ボックス 148"/>
        <xdr:cNvSpPr txBox="1"/>
      </xdr:nvSpPr>
      <xdr:spPr>
        <a:xfrm>
          <a:off x="15290800" y="255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139700</xdr:rowOff>
    </xdr:from>
    <xdr:to>
      <xdr:col>21</xdr:col>
      <xdr:colOff>412750</xdr:colOff>
      <xdr:row>15</xdr:row>
      <xdr:rowOff>69850</xdr:rowOff>
    </xdr:to>
    <xdr:sp macro="" textlink="">
      <xdr:nvSpPr>
        <xdr:cNvPr id="150" name="円/楕円 149"/>
        <xdr:cNvSpPr/>
      </xdr:nvSpPr>
      <xdr:spPr>
        <a:xfrm>
          <a:off x="14732000" y="254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80027</xdr:rowOff>
    </xdr:from>
    <xdr:ext cx="762000" cy="259045"/>
    <xdr:sp macro="" textlink="">
      <xdr:nvSpPr>
        <xdr:cNvPr id="151" name="テキスト ボックス 150"/>
        <xdr:cNvSpPr txBox="1"/>
      </xdr:nvSpPr>
      <xdr:spPr>
        <a:xfrm>
          <a:off x="144018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76200</xdr:rowOff>
    </xdr:from>
    <xdr:to>
      <xdr:col>20</xdr:col>
      <xdr:colOff>209550</xdr:colOff>
      <xdr:row>15</xdr:row>
      <xdr:rowOff>6350</xdr:rowOff>
    </xdr:to>
    <xdr:sp macro="" textlink="">
      <xdr:nvSpPr>
        <xdr:cNvPr id="152" name="円/楕円 151"/>
        <xdr:cNvSpPr/>
      </xdr:nvSpPr>
      <xdr:spPr>
        <a:xfrm>
          <a:off x="13843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16527</xdr:rowOff>
    </xdr:from>
    <xdr:ext cx="762000" cy="259045"/>
    <xdr:sp macro="" textlink="">
      <xdr:nvSpPr>
        <xdr:cNvPr id="153" name="テキスト ボックス 152"/>
        <xdr:cNvSpPr txBox="1"/>
      </xdr:nvSpPr>
      <xdr:spPr>
        <a:xfrm>
          <a:off x="13512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63500</xdr:rowOff>
    </xdr:from>
    <xdr:to>
      <xdr:col>19</xdr:col>
      <xdr:colOff>6350</xdr:colOff>
      <xdr:row>14</xdr:row>
      <xdr:rowOff>165100</xdr:rowOff>
    </xdr:to>
    <xdr:sp macro="" textlink="">
      <xdr:nvSpPr>
        <xdr:cNvPr id="154" name="円/楕円 153"/>
        <xdr:cNvSpPr/>
      </xdr:nvSpPr>
      <xdr:spPr>
        <a:xfrm>
          <a:off x="12954000" y="246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3827</xdr:rowOff>
    </xdr:from>
    <xdr:ext cx="762000" cy="259045"/>
    <xdr:sp macro="" textlink="">
      <xdr:nvSpPr>
        <xdr:cNvPr id="155" name="テキスト ボックス 154"/>
        <xdr:cNvSpPr txBox="1"/>
      </xdr:nvSpPr>
      <xdr:spPr>
        <a:xfrm>
          <a:off x="12623800" y="22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23/54</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平成２</a:t>
          </a:r>
          <a:r>
            <a:rPr kumimoji="1" lang="ja-JP" altLang="en-US" sz="1300">
              <a:solidFill>
                <a:schemeClr val="dk1"/>
              </a:solidFill>
              <a:effectLst/>
              <a:latin typeface="+mn-lt"/>
              <a:ea typeface="+mn-ea"/>
              <a:cs typeface="+mn-cs"/>
            </a:rPr>
            <a:t>７</a:t>
          </a:r>
          <a:r>
            <a:rPr kumimoji="1" lang="ja-JP" altLang="ja-JP" sz="1300">
              <a:solidFill>
                <a:schemeClr val="dk1"/>
              </a:solidFill>
              <a:effectLst/>
              <a:latin typeface="+mn-lt"/>
              <a:ea typeface="+mn-ea"/>
              <a:cs typeface="+mn-cs"/>
            </a:rPr>
            <a:t>年度</a:t>
          </a:r>
          <a:r>
            <a:rPr kumimoji="1" lang="ja-JP" altLang="en-US" sz="1300">
              <a:solidFill>
                <a:schemeClr val="dk1"/>
              </a:solidFill>
              <a:effectLst/>
              <a:latin typeface="+mn-lt"/>
              <a:ea typeface="+mn-ea"/>
              <a:cs typeface="+mn-cs"/>
            </a:rPr>
            <a:t>は類似団体に比べて</a:t>
          </a:r>
          <a:r>
            <a:rPr kumimoji="1" lang="en-US" altLang="ja-JP" sz="1300">
              <a:solidFill>
                <a:schemeClr val="dk1"/>
              </a:solidFill>
              <a:effectLst/>
              <a:latin typeface="+mn-lt"/>
              <a:ea typeface="+mn-ea"/>
              <a:cs typeface="+mn-cs"/>
            </a:rPr>
            <a:t>0.4</a:t>
          </a:r>
          <a:r>
            <a:rPr kumimoji="1" lang="ja-JP" altLang="en-US" sz="1300">
              <a:solidFill>
                <a:schemeClr val="dk1"/>
              </a:solidFill>
              <a:effectLst/>
              <a:latin typeface="+mn-lt"/>
              <a:ea typeface="+mn-ea"/>
              <a:cs typeface="+mn-cs"/>
            </a:rPr>
            <a:t>ポイント低い基準となった。</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ただ、依然、</a:t>
          </a:r>
          <a:r>
            <a:rPr kumimoji="1" lang="ja-JP" altLang="ja-JP" sz="1300">
              <a:solidFill>
                <a:schemeClr val="dk1"/>
              </a:solidFill>
              <a:effectLst/>
              <a:latin typeface="+mn-lt"/>
              <a:ea typeface="+mn-ea"/>
              <a:cs typeface="+mn-cs"/>
            </a:rPr>
            <a:t>生活保護</a:t>
          </a:r>
          <a:r>
            <a:rPr kumimoji="1" lang="ja-JP" altLang="en-US" sz="1300">
              <a:solidFill>
                <a:schemeClr val="dk1"/>
              </a:solidFill>
              <a:effectLst/>
              <a:latin typeface="+mn-lt"/>
              <a:ea typeface="+mn-ea"/>
              <a:cs typeface="+mn-cs"/>
            </a:rPr>
            <a:t>の対象者増による事業費の増加傾向がみられるため、資格審査等の適正化等に努める。</a:t>
          </a:r>
          <a:endParaRPr lang="ja-JP" altLang="ja-JP" sz="1300">
            <a:effectLst/>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4535</xdr:rowOff>
    </xdr:from>
    <xdr:to>
      <xdr:col>7</xdr:col>
      <xdr:colOff>15875</xdr:colOff>
      <xdr:row>60</xdr:row>
      <xdr:rowOff>159657</xdr:rowOff>
    </xdr:to>
    <xdr:cxnSp macro="">
      <xdr:nvCxnSpPr>
        <xdr:cNvPr id="185" name="直線コネクタ 184"/>
        <xdr:cNvCxnSpPr/>
      </xdr:nvCxnSpPr>
      <xdr:spPr>
        <a:xfrm flipV="1">
          <a:off x="4826000" y="9091385"/>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131734</xdr:rowOff>
    </xdr:from>
    <xdr:ext cx="762000" cy="259045"/>
    <xdr:sp macro="" textlink="">
      <xdr:nvSpPr>
        <xdr:cNvPr id="186" name="扶助費最小値テキスト"/>
        <xdr:cNvSpPr txBox="1"/>
      </xdr:nvSpPr>
      <xdr:spPr>
        <a:xfrm>
          <a:off x="4914900" y="1041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12.7</a:t>
          </a:r>
          <a:endParaRPr kumimoji="1" lang="ja-JP" altLang="en-US" sz="1000" b="1">
            <a:latin typeface="ＭＳ Ｐゴシック"/>
          </a:endParaRPr>
        </a:p>
      </xdr:txBody>
    </xdr:sp>
    <xdr:clientData/>
  </xdr:oneCellAnchor>
  <xdr:twoCellAnchor>
    <xdr:from>
      <xdr:col>6</xdr:col>
      <xdr:colOff>612775</xdr:colOff>
      <xdr:row>60</xdr:row>
      <xdr:rowOff>159657</xdr:rowOff>
    </xdr:from>
    <xdr:to>
      <xdr:col>7</xdr:col>
      <xdr:colOff>104775</xdr:colOff>
      <xdr:row>60</xdr:row>
      <xdr:rowOff>159657</xdr:rowOff>
    </xdr:to>
    <xdr:cxnSp macro="">
      <xdr:nvCxnSpPr>
        <xdr:cNvPr id="187" name="直線コネクタ 186"/>
        <xdr:cNvCxnSpPr/>
      </xdr:nvCxnSpPr>
      <xdr:spPr>
        <a:xfrm>
          <a:off x="4737100" y="10446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90912</xdr:rowOff>
    </xdr:from>
    <xdr:ext cx="762000" cy="259045"/>
    <xdr:sp macro="" textlink="">
      <xdr:nvSpPr>
        <xdr:cNvPr id="188" name="扶助費最大値テキスト"/>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a:t>
          </a:r>
          <a:endParaRPr kumimoji="1" lang="ja-JP" altLang="en-US" sz="1000" b="1">
            <a:latin typeface="ＭＳ Ｐゴシック"/>
          </a:endParaRPr>
        </a:p>
      </xdr:txBody>
    </xdr:sp>
    <xdr:clientData/>
  </xdr:oneCellAnchor>
  <xdr:twoCellAnchor>
    <xdr:from>
      <xdr:col>6</xdr:col>
      <xdr:colOff>612775</xdr:colOff>
      <xdr:row>53</xdr:row>
      <xdr:rowOff>4535</xdr:rowOff>
    </xdr:from>
    <xdr:to>
      <xdr:col>7</xdr:col>
      <xdr:colOff>104775</xdr:colOff>
      <xdr:row>53</xdr:row>
      <xdr:rowOff>4535</xdr:rowOff>
    </xdr:to>
    <xdr:cxnSp macro="">
      <xdr:nvCxnSpPr>
        <xdr:cNvPr id="189" name="直線コネクタ 188"/>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135165</xdr:rowOff>
    </xdr:from>
    <xdr:to>
      <xdr:col>7</xdr:col>
      <xdr:colOff>15875</xdr:colOff>
      <xdr:row>56</xdr:row>
      <xdr:rowOff>29028</xdr:rowOff>
    </xdr:to>
    <xdr:cxnSp macro="">
      <xdr:nvCxnSpPr>
        <xdr:cNvPr id="190" name="直線コネクタ 189"/>
        <xdr:cNvCxnSpPr/>
      </xdr:nvCxnSpPr>
      <xdr:spPr>
        <a:xfrm flipV="1">
          <a:off x="3987800" y="9564915"/>
          <a:ext cx="8382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121755</xdr:rowOff>
    </xdr:from>
    <xdr:ext cx="762000" cy="259045"/>
    <xdr:sp macro="" textlink="">
      <xdr:nvSpPr>
        <xdr:cNvPr id="191" name="扶助費平均値テキスト"/>
        <xdr:cNvSpPr txBox="1"/>
      </xdr:nvSpPr>
      <xdr:spPr>
        <a:xfrm>
          <a:off x="4914900" y="9551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149678</xdr:rowOff>
    </xdr:from>
    <xdr:to>
      <xdr:col>7</xdr:col>
      <xdr:colOff>66675</xdr:colOff>
      <xdr:row>56</xdr:row>
      <xdr:rowOff>79828</xdr:rowOff>
    </xdr:to>
    <xdr:sp macro="" textlink="">
      <xdr:nvSpPr>
        <xdr:cNvPr id="192" name="フローチャート : 判断 191"/>
        <xdr:cNvSpPr/>
      </xdr:nvSpPr>
      <xdr:spPr>
        <a:xfrm>
          <a:off x="47752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102507</xdr:rowOff>
    </xdr:from>
    <xdr:to>
      <xdr:col>5</xdr:col>
      <xdr:colOff>549275</xdr:colOff>
      <xdr:row>56</xdr:row>
      <xdr:rowOff>29028</xdr:rowOff>
    </xdr:to>
    <xdr:cxnSp macro="">
      <xdr:nvCxnSpPr>
        <xdr:cNvPr id="193" name="直線コネクタ 192"/>
        <xdr:cNvCxnSpPr/>
      </xdr:nvCxnSpPr>
      <xdr:spPr>
        <a:xfrm>
          <a:off x="3098800" y="9532257"/>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100693</xdr:rowOff>
    </xdr:from>
    <xdr:to>
      <xdr:col>5</xdr:col>
      <xdr:colOff>600075</xdr:colOff>
      <xdr:row>56</xdr:row>
      <xdr:rowOff>30843</xdr:rowOff>
    </xdr:to>
    <xdr:sp macro="" textlink="">
      <xdr:nvSpPr>
        <xdr:cNvPr id="194" name="フローチャート : 判断 193"/>
        <xdr:cNvSpPr/>
      </xdr:nvSpPr>
      <xdr:spPr>
        <a:xfrm>
          <a:off x="3937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41020</xdr:rowOff>
    </xdr:from>
    <xdr:ext cx="736600" cy="259045"/>
    <xdr:sp macro="" textlink="">
      <xdr:nvSpPr>
        <xdr:cNvPr id="195" name="テキスト ボックス 194"/>
        <xdr:cNvSpPr txBox="1"/>
      </xdr:nvSpPr>
      <xdr:spPr>
        <a:xfrm>
          <a:off x="3606800" y="9299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102507</xdr:rowOff>
    </xdr:from>
    <xdr:to>
      <xdr:col>4</xdr:col>
      <xdr:colOff>346075</xdr:colOff>
      <xdr:row>55</xdr:row>
      <xdr:rowOff>118835</xdr:rowOff>
    </xdr:to>
    <xdr:cxnSp macro="">
      <xdr:nvCxnSpPr>
        <xdr:cNvPr id="196" name="直線コネクタ 195"/>
        <xdr:cNvCxnSpPr/>
      </xdr:nvCxnSpPr>
      <xdr:spPr>
        <a:xfrm flipV="1">
          <a:off x="2209800" y="9532257"/>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51707</xdr:rowOff>
    </xdr:from>
    <xdr:to>
      <xdr:col>4</xdr:col>
      <xdr:colOff>396875</xdr:colOff>
      <xdr:row>55</xdr:row>
      <xdr:rowOff>153307</xdr:rowOff>
    </xdr:to>
    <xdr:sp macro="" textlink="">
      <xdr:nvSpPr>
        <xdr:cNvPr id="197" name="フローチャート : 判断 196"/>
        <xdr:cNvSpPr/>
      </xdr:nvSpPr>
      <xdr:spPr>
        <a:xfrm>
          <a:off x="3048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163484</xdr:rowOff>
    </xdr:from>
    <xdr:ext cx="762000" cy="259045"/>
    <xdr:sp macro="" textlink="">
      <xdr:nvSpPr>
        <xdr:cNvPr id="198" name="テキスト ボックス 197"/>
        <xdr:cNvSpPr txBox="1"/>
      </xdr:nvSpPr>
      <xdr:spPr>
        <a:xfrm>
          <a:off x="2717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118835</xdr:rowOff>
    </xdr:from>
    <xdr:to>
      <xdr:col>3</xdr:col>
      <xdr:colOff>142875</xdr:colOff>
      <xdr:row>56</xdr:row>
      <xdr:rowOff>94343</xdr:rowOff>
    </xdr:to>
    <xdr:cxnSp macro="">
      <xdr:nvCxnSpPr>
        <xdr:cNvPr id="199" name="直線コネクタ 198"/>
        <xdr:cNvCxnSpPr/>
      </xdr:nvCxnSpPr>
      <xdr:spPr>
        <a:xfrm flipV="1">
          <a:off x="1320800" y="9548585"/>
          <a:ext cx="889000" cy="14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51707</xdr:rowOff>
    </xdr:from>
    <xdr:to>
      <xdr:col>3</xdr:col>
      <xdr:colOff>193675</xdr:colOff>
      <xdr:row>55</xdr:row>
      <xdr:rowOff>153307</xdr:rowOff>
    </xdr:to>
    <xdr:sp macro="" textlink="">
      <xdr:nvSpPr>
        <xdr:cNvPr id="200" name="フローチャート : 判断 199"/>
        <xdr:cNvSpPr/>
      </xdr:nvSpPr>
      <xdr:spPr>
        <a:xfrm>
          <a:off x="2159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163484</xdr:rowOff>
    </xdr:from>
    <xdr:ext cx="762000" cy="259045"/>
    <xdr:sp macro="" textlink="">
      <xdr:nvSpPr>
        <xdr:cNvPr id="201" name="テキスト ボックス 200"/>
        <xdr:cNvSpPr txBox="1"/>
      </xdr:nvSpPr>
      <xdr:spPr>
        <a:xfrm>
          <a:off x="1828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141515</xdr:rowOff>
    </xdr:from>
    <xdr:to>
      <xdr:col>1</xdr:col>
      <xdr:colOff>676275</xdr:colOff>
      <xdr:row>55</xdr:row>
      <xdr:rowOff>71665</xdr:rowOff>
    </xdr:to>
    <xdr:sp macro="" textlink="">
      <xdr:nvSpPr>
        <xdr:cNvPr id="202" name="フローチャート : 判断 201"/>
        <xdr:cNvSpPr/>
      </xdr:nvSpPr>
      <xdr:spPr>
        <a:xfrm>
          <a:off x="1270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81842</xdr:rowOff>
    </xdr:from>
    <xdr:ext cx="762000" cy="259045"/>
    <xdr:sp macro="" textlink="">
      <xdr:nvSpPr>
        <xdr:cNvPr id="203" name="テキスト ボックス 202"/>
        <xdr:cNvSpPr txBox="1"/>
      </xdr:nvSpPr>
      <xdr:spPr>
        <a:xfrm>
          <a:off x="939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55</xdr:row>
      <xdr:rowOff>84365</xdr:rowOff>
    </xdr:from>
    <xdr:to>
      <xdr:col>7</xdr:col>
      <xdr:colOff>66675</xdr:colOff>
      <xdr:row>56</xdr:row>
      <xdr:rowOff>14515</xdr:rowOff>
    </xdr:to>
    <xdr:sp macro="" textlink="">
      <xdr:nvSpPr>
        <xdr:cNvPr id="209" name="円/楕円 208"/>
        <xdr:cNvSpPr/>
      </xdr:nvSpPr>
      <xdr:spPr>
        <a:xfrm>
          <a:off x="4775200" y="951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100892</xdr:rowOff>
    </xdr:from>
    <xdr:ext cx="762000" cy="259045"/>
    <xdr:sp macro="" textlink="">
      <xdr:nvSpPr>
        <xdr:cNvPr id="210" name="扶助費該当値テキスト"/>
        <xdr:cNvSpPr txBox="1"/>
      </xdr:nvSpPr>
      <xdr:spPr>
        <a:xfrm>
          <a:off x="4914900" y="9359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149678</xdr:rowOff>
    </xdr:from>
    <xdr:to>
      <xdr:col>5</xdr:col>
      <xdr:colOff>600075</xdr:colOff>
      <xdr:row>56</xdr:row>
      <xdr:rowOff>79828</xdr:rowOff>
    </xdr:to>
    <xdr:sp macro="" textlink="">
      <xdr:nvSpPr>
        <xdr:cNvPr id="211" name="円/楕円 210"/>
        <xdr:cNvSpPr/>
      </xdr:nvSpPr>
      <xdr:spPr>
        <a:xfrm>
          <a:off x="3937000" y="957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64605</xdr:rowOff>
    </xdr:from>
    <xdr:ext cx="736600" cy="259045"/>
    <xdr:sp macro="" textlink="">
      <xdr:nvSpPr>
        <xdr:cNvPr id="212" name="テキスト ボックス 211"/>
        <xdr:cNvSpPr txBox="1"/>
      </xdr:nvSpPr>
      <xdr:spPr>
        <a:xfrm>
          <a:off x="3606800" y="9665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51707</xdr:rowOff>
    </xdr:from>
    <xdr:to>
      <xdr:col>4</xdr:col>
      <xdr:colOff>396875</xdr:colOff>
      <xdr:row>55</xdr:row>
      <xdr:rowOff>153307</xdr:rowOff>
    </xdr:to>
    <xdr:sp macro="" textlink="">
      <xdr:nvSpPr>
        <xdr:cNvPr id="213" name="円/楕円 212"/>
        <xdr:cNvSpPr/>
      </xdr:nvSpPr>
      <xdr:spPr>
        <a:xfrm>
          <a:off x="3048000" y="948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138084</xdr:rowOff>
    </xdr:from>
    <xdr:ext cx="762000" cy="259045"/>
    <xdr:sp macro="" textlink="">
      <xdr:nvSpPr>
        <xdr:cNvPr id="214" name="テキスト ボックス 213"/>
        <xdr:cNvSpPr txBox="1"/>
      </xdr:nvSpPr>
      <xdr:spPr>
        <a:xfrm>
          <a:off x="2717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68035</xdr:rowOff>
    </xdr:from>
    <xdr:to>
      <xdr:col>3</xdr:col>
      <xdr:colOff>193675</xdr:colOff>
      <xdr:row>55</xdr:row>
      <xdr:rowOff>169635</xdr:rowOff>
    </xdr:to>
    <xdr:sp macro="" textlink="">
      <xdr:nvSpPr>
        <xdr:cNvPr id="215" name="円/楕円 214"/>
        <xdr:cNvSpPr/>
      </xdr:nvSpPr>
      <xdr:spPr>
        <a:xfrm>
          <a:off x="2159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154412</xdr:rowOff>
    </xdr:from>
    <xdr:ext cx="762000" cy="259045"/>
    <xdr:sp macro="" textlink="">
      <xdr:nvSpPr>
        <xdr:cNvPr id="216" name="テキスト ボックス 215"/>
        <xdr:cNvSpPr txBox="1"/>
      </xdr:nvSpPr>
      <xdr:spPr>
        <a:xfrm>
          <a:off x="1828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43543</xdr:rowOff>
    </xdr:from>
    <xdr:to>
      <xdr:col>1</xdr:col>
      <xdr:colOff>676275</xdr:colOff>
      <xdr:row>56</xdr:row>
      <xdr:rowOff>145143</xdr:rowOff>
    </xdr:to>
    <xdr:sp macro="" textlink="">
      <xdr:nvSpPr>
        <xdr:cNvPr id="217" name="円/楕円 216"/>
        <xdr:cNvSpPr/>
      </xdr:nvSpPr>
      <xdr:spPr>
        <a:xfrm>
          <a:off x="1270000" y="964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129920</xdr:rowOff>
    </xdr:from>
    <xdr:ext cx="762000" cy="259045"/>
    <xdr:sp macro="" textlink="">
      <xdr:nvSpPr>
        <xdr:cNvPr id="218" name="テキスト ボックス 217"/>
        <xdr:cNvSpPr txBox="1"/>
      </xdr:nvSpPr>
      <xdr:spPr>
        <a:xfrm>
          <a:off x="9398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46/54</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chemeClr val="dk1"/>
              </a:solidFill>
              <a:effectLst/>
              <a:latin typeface="+mn-lt"/>
              <a:ea typeface="+mn-ea"/>
              <a:cs typeface="+mn-cs"/>
            </a:rPr>
            <a:t>その他に係る経常収支比率が類似団体平均を上回っているのは、繰出金の増加が主な要因である。特に介護保険特別会計への繰出金は年々増加傾向にある。今後、特別会計については一般会計と同様に一層の経費節減等に努めていく。</a:t>
          </a:r>
          <a:endParaRPr lang="ja-JP" altLang="ja-JP" sz="1300">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63500</xdr:rowOff>
    </xdr:from>
    <xdr:to>
      <xdr:col>24</xdr:col>
      <xdr:colOff>31750</xdr:colOff>
      <xdr:row>62</xdr:row>
      <xdr:rowOff>12700</xdr:rowOff>
    </xdr:to>
    <xdr:cxnSp macro="">
      <xdr:nvCxnSpPr>
        <xdr:cNvPr id="246" name="直線コネクタ 245"/>
        <xdr:cNvCxnSpPr/>
      </xdr:nvCxnSpPr>
      <xdr:spPr>
        <a:xfrm flipV="1">
          <a:off x="16510000" y="8978900"/>
          <a:ext cx="0" cy="1663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156227</xdr:rowOff>
    </xdr:from>
    <xdr:ext cx="762000" cy="259045"/>
    <xdr:sp macro="" textlink="">
      <xdr:nvSpPr>
        <xdr:cNvPr id="247" name="その他最小値テキスト"/>
        <xdr:cNvSpPr txBox="1"/>
      </xdr:nvSpPr>
      <xdr:spPr>
        <a:xfrm>
          <a:off x="16598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21.3</a:t>
          </a:r>
          <a:endParaRPr kumimoji="1" lang="ja-JP" altLang="en-US" sz="1000" b="1">
            <a:latin typeface="ＭＳ Ｐゴシック"/>
          </a:endParaRPr>
        </a:p>
      </xdr:txBody>
    </xdr:sp>
    <xdr:clientData/>
  </xdr:oneCellAnchor>
  <xdr:twoCellAnchor>
    <xdr:from>
      <xdr:col>23</xdr:col>
      <xdr:colOff>628650</xdr:colOff>
      <xdr:row>62</xdr:row>
      <xdr:rowOff>12700</xdr:rowOff>
    </xdr:from>
    <xdr:to>
      <xdr:col>24</xdr:col>
      <xdr:colOff>120650</xdr:colOff>
      <xdr:row>62</xdr:row>
      <xdr:rowOff>12700</xdr:rowOff>
    </xdr:to>
    <xdr:cxnSp macro="">
      <xdr:nvCxnSpPr>
        <xdr:cNvPr id="248" name="直線コネクタ 247"/>
        <xdr:cNvCxnSpPr/>
      </xdr:nvCxnSpPr>
      <xdr:spPr>
        <a:xfrm>
          <a:off x="16421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50</xdr:row>
      <xdr:rowOff>149877</xdr:rowOff>
    </xdr:from>
    <xdr:ext cx="762000" cy="259045"/>
    <xdr:sp macro="" textlink="">
      <xdr:nvSpPr>
        <xdr:cNvPr id="249" name="その他最大値テキスト"/>
        <xdr:cNvSpPr txBox="1"/>
      </xdr:nvSpPr>
      <xdr:spPr>
        <a:xfrm>
          <a:off x="16598900" y="872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a:t>
          </a:r>
          <a:endParaRPr kumimoji="1" lang="ja-JP" altLang="en-US" sz="1000" b="1">
            <a:latin typeface="ＭＳ Ｐゴシック"/>
          </a:endParaRPr>
        </a:p>
      </xdr:txBody>
    </xdr:sp>
    <xdr:clientData/>
  </xdr:oneCellAnchor>
  <xdr:twoCellAnchor>
    <xdr:from>
      <xdr:col>23</xdr:col>
      <xdr:colOff>628650</xdr:colOff>
      <xdr:row>52</xdr:row>
      <xdr:rowOff>63500</xdr:rowOff>
    </xdr:from>
    <xdr:to>
      <xdr:col>24</xdr:col>
      <xdr:colOff>120650</xdr:colOff>
      <xdr:row>52</xdr:row>
      <xdr:rowOff>63500</xdr:rowOff>
    </xdr:to>
    <xdr:cxnSp macro="">
      <xdr:nvCxnSpPr>
        <xdr:cNvPr id="250" name="直線コネクタ 249"/>
        <xdr:cNvCxnSpPr/>
      </xdr:nvCxnSpPr>
      <xdr:spPr>
        <a:xfrm>
          <a:off x="16421100" y="897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139700</xdr:rowOff>
    </xdr:from>
    <xdr:to>
      <xdr:col>24</xdr:col>
      <xdr:colOff>31750</xdr:colOff>
      <xdr:row>58</xdr:row>
      <xdr:rowOff>152400</xdr:rowOff>
    </xdr:to>
    <xdr:cxnSp macro="">
      <xdr:nvCxnSpPr>
        <xdr:cNvPr id="251" name="直線コネクタ 250"/>
        <xdr:cNvCxnSpPr/>
      </xdr:nvCxnSpPr>
      <xdr:spPr>
        <a:xfrm flipV="1">
          <a:off x="15671800" y="100838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143527</xdr:rowOff>
    </xdr:from>
    <xdr:ext cx="762000" cy="259045"/>
    <xdr:sp macro="" textlink="">
      <xdr:nvSpPr>
        <xdr:cNvPr id="252" name="その他平均値テキスト"/>
        <xdr:cNvSpPr txBox="1"/>
      </xdr:nvSpPr>
      <xdr:spPr>
        <a:xfrm>
          <a:off x="16598900" y="9573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127000</xdr:rowOff>
    </xdr:from>
    <xdr:to>
      <xdr:col>24</xdr:col>
      <xdr:colOff>82550</xdr:colOff>
      <xdr:row>57</xdr:row>
      <xdr:rowOff>57150</xdr:rowOff>
    </xdr:to>
    <xdr:sp macro="" textlink="">
      <xdr:nvSpPr>
        <xdr:cNvPr id="253" name="フローチャート : 判断 252"/>
        <xdr:cNvSpPr/>
      </xdr:nvSpPr>
      <xdr:spPr>
        <a:xfrm>
          <a:off x="164592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127000</xdr:rowOff>
    </xdr:from>
    <xdr:to>
      <xdr:col>22</xdr:col>
      <xdr:colOff>565150</xdr:colOff>
      <xdr:row>58</xdr:row>
      <xdr:rowOff>152400</xdr:rowOff>
    </xdr:to>
    <xdr:cxnSp macro="">
      <xdr:nvCxnSpPr>
        <xdr:cNvPr id="254" name="直線コネクタ 253"/>
        <xdr:cNvCxnSpPr/>
      </xdr:nvCxnSpPr>
      <xdr:spPr>
        <a:xfrm>
          <a:off x="14782800" y="100711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127000</xdr:rowOff>
    </xdr:from>
    <xdr:to>
      <xdr:col>22</xdr:col>
      <xdr:colOff>615950</xdr:colOff>
      <xdr:row>57</xdr:row>
      <xdr:rowOff>57150</xdr:rowOff>
    </xdr:to>
    <xdr:sp macro="" textlink="">
      <xdr:nvSpPr>
        <xdr:cNvPr id="255" name="フローチャート : 判断 254"/>
        <xdr:cNvSpPr/>
      </xdr:nvSpPr>
      <xdr:spPr>
        <a:xfrm>
          <a:off x="15621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67327</xdr:rowOff>
    </xdr:from>
    <xdr:ext cx="736600" cy="259045"/>
    <xdr:sp macro="" textlink="">
      <xdr:nvSpPr>
        <xdr:cNvPr id="256" name="テキスト ボックス 255"/>
        <xdr:cNvSpPr txBox="1"/>
      </xdr:nvSpPr>
      <xdr:spPr>
        <a:xfrm>
          <a:off x="15290800" y="949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127000</xdr:rowOff>
    </xdr:from>
    <xdr:to>
      <xdr:col>21</xdr:col>
      <xdr:colOff>361950</xdr:colOff>
      <xdr:row>58</xdr:row>
      <xdr:rowOff>165100</xdr:rowOff>
    </xdr:to>
    <xdr:cxnSp macro="">
      <xdr:nvCxnSpPr>
        <xdr:cNvPr id="257" name="直線コネクタ 256"/>
        <xdr:cNvCxnSpPr/>
      </xdr:nvCxnSpPr>
      <xdr:spPr>
        <a:xfrm flipV="1">
          <a:off x="13893800" y="10071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8" name="フローチャート : 判断 257"/>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54627</xdr:rowOff>
    </xdr:from>
    <xdr:ext cx="762000" cy="259045"/>
    <xdr:sp macro="" textlink="">
      <xdr:nvSpPr>
        <xdr:cNvPr id="259" name="テキスト ボックス 258"/>
        <xdr:cNvSpPr txBox="1"/>
      </xdr:nvSpPr>
      <xdr:spPr>
        <a:xfrm>
          <a:off x="14401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165100</xdr:rowOff>
    </xdr:from>
    <xdr:to>
      <xdr:col>20</xdr:col>
      <xdr:colOff>158750</xdr:colOff>
      <xdr:row>59</xdr:row>
      <xdr:rowOff>95250</xdr:rowOff>
    </xdr:to>
    <xdr:cxnSp macro="">
      <xdr:nvCxnSpPr>
        <xdr:cNvPr id="260" name="直線コネクタ 259"/>
        <xdr:cNvCxnSpPr/>
      </xdr:nvCxnSpPr>
      <xdr:spPr>
        <a:xfrm flipV="1">
          <a:off x="13004800" y="101092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101600</xdr:rowOff>
    </xdr:from>
    <xdr:to>
      <xdr:col>20</xdr:col>
      <xdr:colOff>209550</xdr:colOff>
      <xdr:row>57</xdr:row>
      <xdr:rowOff>31750</xdr:rowOff>
    </xdr:to>
    <xdr:sp macro="" textlink="">
      <xdr:nvSpPr>
        <xdr:cNvPr id="261" name="フローチャート : 判断 260"/>
        <xdr:cNvSpPr/>
      </xdr:nvSpPr>
      <xdr:spPr>
        <a:xfrm>
          <a:off x="13843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41927</xdr:rowOff>
    </xdr:from>
    <xdr:ext cx="762000" cy="259045"/>
    <xdr:sp macro="" textlink="">
      <xdr:nvSpPr>
        <xdr:cNvPr id="262" name="テキスト ボックス 261"/>
        <xdr:cNvSpPr txBox="1"/>
      </xdr:nvSpPr>
      <xdr:spPr>
        <a:xfrm>
          <a:off x="13512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38100</xdr:rowOff>
    </xdr:from>
    <xdr:to>
      <xdr:col>19</xdr:col>
      <xdr:colOff>6350</xdr:colOff>
      <xdr:row>56</xdr:row>
      <xdr:rowOff>139700</xdr:rowOff>
    </xdr:to>
    <xdr:sp macro="" textlink="">
      <xdr:nvSpPr>
        <xdr:cNvPr id="263" name="フローチャート : 判断 262"/>
        <xdr:cNvSpPr/>
      </xdr:nvSpPr>
      <xdr:spPr>
        <a:xfrm>
          <a:off x="12954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149877</xdr:rowOff>
    </xdr:from>
    <xdr:ext cx="762000" cy="259045"/>
    <xdr:sp macro="" textlink="">
      <xdr:nvSpPr>
        <xdr:cNvPr id="264" name="テキスト ボックス 263"/>
        <xdr:cNvSpPr txBox="1"/>
      </xdr:nvSpPr>
      <xdr:spPr>
        <a:xfrm>
          <a:off x="12623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58</xdr:row>
      <xdr:rowOff>88900</xdr:rowOff>
    </xdr:from>
    <xdr:to>
      <xdr:col>24</xdr:col>
      <xdr:colOff>82550</xdr:colOff>
      <xdr:row>59</xdr:row>
      <xdr:rowOff>19050</xdr:rowOff>
    </xdr:to>
    <xdr:sp macro="" textlink="">
      <xdr:nvSpPr>
        <xdr:cNvPr id="270" name="円/楕円 269"/>
        <xdr:cNvSpPr/>
      </xdr:nvSpPr>
      <xdr:spPr>
        <a:xfrm>
          <a:off x="164592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60977</xdr:rowOff>
    </xdr:from>
    <xdr:ext cx="762000" cy="259045"/>
    <xdr:sp macro="" textlink="">
      <xdr:nvSpPr>
        <xdr:cNvPr id="271" name="その他該当値テキスト"/>
        <xdr:cNvSpPr txBox="1"/>
      </xdr:nvSpPr>
      <xdr:spPr>
        <a:xfrm>
          <a:off x="16598900" y="1000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101600</xdr:rowOff>
    </xdr:from>
    <xdr:to>
      <xdr:col>22</xdr:col>
      <xdr:colOff>615950</xdr:colOff>
      <xdr:row>59</xdr:row>
      <xdr:rowOff>31750</xdr:rowOff>
    </xdr:to>
    <xdr:sp macro="" textlink="">
      <xdr:nvSpPr>
        <xdr:cNvPr id="272" name="円/楕円 271"/>
        <xdr:cNvSpPr/>
      </xdr:nvSpPr>
      <xdr:spPr>
        <a:xfrm>
          <a:off x="156210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16527</xdr:rowOff>
    </xdr:from>
    <xdr:ext cx="736600" cy="259045"/>
    <xdr:sp macro="" textlink="">
      <xdr:nvSpPr>
        <xdr:cNvPr id="273" name="テキスト ボックス 272"/>
        <xdr:cNvSpPr txBox="1"/>
      </xdr:nvSpPr>
      <xdr:spPr>
        <a:xfrm>
          <a:off x="15290800" y="10132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76200</xdr:rowOff>
    </xdr:from>
    <xdr:to>
      <xdr:col>21</xdr:col>
      <xdr:colOff>412750</xdr:colOff>
      <xdr:row>59</xdr:row>
      <xdr:rowOff>6350</xdr:rowOff>
    </xdr:to>
    <xdr:sp macro="" textlink="">
      <xdr:nvSpPr>
        <xdr:cNvPr id="274" name="円/楕円 273"/>
        <xdr:cNvSpPr/>
      </xdr:nvSpPr>
      <xdr:spPr>
        <a:xfrm>
          <a:off x="14732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162577</xdr:rowOff>
    </xdr:from>
    <xdr:ext cx="762000" cy="259045"/>
    <xdr:sp macro="" textlink="">
      <xdr:nvSpPr>
        <xdr:cNvPr id="275" name="テキスト ボックス 274"/>
        <xdr:cNvSpPr txBox="1"/>
      </xdr:nvSpPr>
      <xdr:spPr>
        <a:xfrm>
          <a:off x="14401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114300</xdr:rowOff>
    </xdr:from>
    <xdr:to>
      <xdr:col>20</xdr:col>
      <xdr:colOff>209550</xdr:colOff>
      <xdr:row>59</xdr:row>
      <xdr:rowOff>44450</xdr:rowOff>
    </xdr:to>
    <xdr:sp macro="" textlink="">
      <xdr:nvSpPr>
        <xdr:cNvPr id="276" name="円/楕円 275"/>
        <xdr:cNvSpPr/>
      </xdr:nvSpPr>
      <xdr:spPr>
        <a:xfrm>
          <a:off x="13843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59</xdr:row>
      <xdr:rowOff>29227</xdr:rowOff>
    </xdr:from>
    <xdr:ext cx="762000" cy="259045"/>
    <xdr:sp macro="" textlink="">
      <xdr:nvSpPr>
        <xdr:cNvPr id="277" name="テキスト ボックス 276"/>
        <xdr:cNvSpPr txBox="1"/>
      </xdr:nvSpPr>
      <xdr:spPr>
        <a:xfrm>
          <a:off x="13512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18</xdr:col>
      <xdr:colOff>590550</xdr:colOff>
      <xdr:row>59</xdr:row>
      <xdr:rowOff>44450</xdr:rowOff>
    </xdr:from>
    <xdr:to>
      <xdr:col>19</xdr:col>
      <xdr:colOff>6350</xdr:colOff>
      <xdr:row>59</xdr:row>
      <xdr:rowOff>146050</xdr:rowOff>
    </xdr:to>
    <xdr:sp macro="" textlink="">
      <xdr:nvSpPr>
        <xdr:cNvPr id="278" name="円/楕円 277"/>
        <xdr:cNvSpPr/>
      </xdr:nvSpPr>
      <xdr:spPr>
        <a:xfrm>
          <a:off x="129540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59</xdr:row>
      <xdr:rowOff>130827</xdr:rowOff>
    </xdr:from>
    <xdr:ext cx="762000" cy="259045"/>
    <xdr:sp macro="" textlink="">
      <xdr:nvSpPr>
        <xdr:cNvPr id="279" name="テキスト ボックス 278"/>
        <xdr:cNvSpPr txBox="1"/>
      </xdr:nvSpPr>
      <xdr:spPr>
        <a:xfrm>
          <a:off x="12623800" y="1024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27/54</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0" i="0" baseline="0">
              <a:solidFill>
                <a:schemeClr val="dk1"/>
              </a:solidFill>
              <a:effectLst/>
              <a:latin typeface="+mn-lt"/>
              <a:ea typeface="+mn-ea"/>
              <a:cs typeface="+mn-cs"/>
            </a:rPr>
            <a:t>　平成２７年度より、</a:t>
          </a:r>
          <a:r>
            <a:rPr lang="ja-JP" altLang="ja-JP" sz="1300" b="0" i="0" baseline="0">
              <a:solidFill>
                <a:schemeClr val="dk1"/>
              </a:solidFill>
              <a:effectLst/>
              <a:latin typeface="+mn-lt"/>
              <a:ea typeface="+mn-ea"/>
              <a:cs typeface="+mn-cs"/>
            </a:rPr>
            <a:t>補助費等に係る経常収支比率が類似団体平均を</a:t>
          </a:r>
          <a:r>
            <a:rPr lang="ja-JP" altLang="en-US" sz="1300" b="0" i="0" baseline="0">
              <a:solidFill>
                <a:schemeClr val="dk1"/>
              </a:solidFill>
              <a:effectLst/>
              <a:latin typeface="+mn-lt"/>
              <a:ea typeface="+mn-ea"/>
              <a:cs typeface="+mn-cs"/>
            </a:rPr>
            <a:t>下</a:t>
          </a:r>
          <a:r>
            <a:rPr lang="ja-JP" altLang="ja-JP" sz="1300" b="0" i="0" baseline="0">
              <a:solidFill>
                <a:schemeClr val="dk1"/>
              </a:solidFill>
              <a:effectLst/>
              <a:latin typeface="+mn-lt"/>
              <a:ea typeface="+mn-ea"/>
              <a:cs typeface="+mn-cs"/>
            </a:rPr>
            <a:t>回っ</a:t>
          </a:r>
          <a:r>
            <a:rPr lang="ja-JP" altLang="en-US" sz="1300" b="0" i="0" baseline="0">
              <a:solidFill>
                <a:schemeClr val="dk1"/>
              </a:solidFill>
              <a:effectLst/>
              <a:latin typeface="+mn-lt"/>
              <a:ea typeface="+mn-ea"/>
              <a:cs typeface="+mn-cs"/>
            </a:rPr>
            <a:t>た。</a:t>
          </a:r>
          <a:r>
            <a:rPr lang="ja-JP" altLang="ja-JP" sz="1300" b="0" i="0" baseline="0">
              <a:solidFill>
                <a:schemeClr val="dk1"/>
              </a:solidFill>
              <a:effectLst/>
              <a:latin typeface="+mn-lt"/>
              <a:ea typeface="+mn-ea"/>
              <a:cs typeface="+mn-cs"/>
            </a:rPr>
            <a:t>ごみ処理業務や消防業務を行う一部事務組合へ負担金</a:t>
          </a:r>
          <a:r>
            <a:rPr lang="ja-JP" altLang="en-US" sz="1300" b="0" i="0" baseline="0">
              <a:solidFill>
                <a:schemeClr val="dk1"/>
              </a:solidFill>
              <a:effectLst/>
              <a:latin typeface="+mn-lt"/>
              <a:ea typeface="+mn-ea"/>
              <a:cs typeface="+mn-cs"/>
            </a:rPr>
            <a:t>のち、大型の投資事業の償還が終了したことによる、</a:t>
          </a:r>
          <a:r>
            <a:rPr lang="ja-JP" altLang="ja-JP" sz="1300" b="0" i="0" baseline="0">
              <a:solidFill>
                <a:schemeClr val="dk1"/>
              </a:solidFill>
              <a:effectLst/>
              <a:latin typeface="+mn-lt"/>
              <a:ea typeface="+mn-ea"/>
              <a:cs typeface="+mn-cs"/>
            </a:rPr>
            <a:t>起債償還充当</a:t>
          </a:r>
          <a:r>
            <a:rPr lang="ja-JP" altLang="en-US" sz="1300" b="0" i="0" baseline="0">
              <a:solidFill>
                <a:schemeClr val="dk1"/>
              </a:solidFill>
              <a:effectLst/>
              <a:latin typeface="+mn-lt"/>
              <a:ea typeface="+mn-ea"/>
              <a:cs typeface="+mn-cs"/>
            </a:rPr>
            <a:t>分の大幅な</a:t>
          </a:r>
          <a:r>
            <a:rPr lang="ja-JP" altLang="ja-JP" sz="1300" b="0" i="0" baseline="0">
              <a:solidFill>
                <a:schemeClr val="dk1"/>
              </a:solidFill>
              <a:effectLst/>
              <a:latin typeface="+mn-lt"/>
              <a:ea typeface="+mn-ea"/>
              <a:cs typeface="+mn-cs"/>
            </a:rPr>
            <a:t>減少</a:t>
          </a:r>
          <a:r>
            <a:rPr lang="ja-JP" altLang="en-US" sz="1300" b="0" i="0" baseline="0">
              <a:solidFill>
                <a:schemeClr val="dk1"/>
              </a:solidFill>
              <a:effectLst/>
              <a:latin typeface="+mn-lt"/>
              <a:ea typeface="+mn-ea"/>
              <a:cs typeface="+mn-cs"/>
            </a:rPr>
            <a:t>が大きな要因となっている。</a:t>
          </a:r>
          <a:endParaRPr lang="en-US" altLang="ja-JP" sz="1300" b="0" i="0" baseline="0">
            <a:solidFill>
              <a:schemeClr val="dk1"/>
            </a:solidFill>
            <a:effectLst/>
            <a:latin typeface="+mn-lt"/>
            <a:ea typeface="+mn-ea"/>
            <a:cs typeface="+mn-cs"/>
          </a:endParaRPr>
        </a:p>
        <a:p>
          <a:r>
            <a:rPr lang="ja-JP" altLang="en-US" sz="1300" b="0" i="0" baseline="0">
              <a:solidFill>
                <a:schemeClr val="dk1"/>
              </a:solidFill>
              <a:effectLst/>
              <a:latin typeface="+mn-lt"/>
              <a:ea typeface="+mn-ea"/>
              <a:cs typeface="+mn-cs"/>
            </a:rPr>
            <a:t>　ただ、依然、厳しい経営状況が続く</a:t>
          </a:r>
          <a:r>
            <a:rPr lang="ja-JP" altLang="ja-JP" sz="1300" b="0" i="0" baseline="0">
              <a:solidFill>
                <a:schemeClr val="dk1"/>
              </a:solidFill>
              <a:effectLst/>
              <a:latin typeface="+mn-lt"/>
              <a:ea typeface="+mn-ea"/>
              <a:cs typeface="+mn-cs"/>
            </a:rPr>
            <a:t>市立病院</a:t>
          </a:r>
          <a:r>
            <a:rPr lang="ja-JP" altLang="en-US" sz="1300" b="0" i="0" baseline="0">
              <a:solidFill>
                <a:schemeClr val="dk1"/>
              </a:solidFill>
              <a:effectLst/>
              <a:latin typeface="+mn-lt"/>
              <a:ea typeface="+mn-ea"/>
              <a:cs typeface="+mn-cs"/>
            </a:rPr>
            <a:t>への負担額が多いため、</a:t>
          </a:r>
          <a:r>
            <a:rPr lang="ja-JP" altLang="ja-JP" sz="1300" b="0" i="0" baseline="0">
              <a:solidFill>
                <a:schemeClr val="dk1"/>
              </a:solidFill>
              <a:effectLst/>
              <a:latin typeface="+mn-lt"/>
              <a:ea typeface="+mn-ea"/>
              <a:cs typeface="+mn-cs"/>
            </a:rPr>
            <a:t>経営の健全化を進め</a:t>
          </a:r>
          <a:r>
            <a:rPr lang="ja-JP" altLang="en-US" sz="1300" b="0" i="0" baseline="0">
              <a:solidFill>
                <a:schemeClr val="dk1"/>
              </a:solidFill>
              <a:effectLst/>
              <a:latin typeface="+mn-lt"/>
              <a:ea typeface="+mn-ea"/>
              <a:cs typeface="+mn-cs"/>
            </a:rPr>
            <a:t>ていく。また、</a:t>
          </a:r>
          <a:r>
            <a:rPr lang="ja-JP" altLang="ja-JP" sz="1300" b="0" i="0" baseline="0">
              <a:solidFill>
                <a:schemeClr val="dk1"/>
              </a:solidFill>
              <a:effectLst/>
              <a:latin typeface="+mn-lt"/>
              <a:ea typeface="+mn-ea"/>
              <a:cs typeface="+mn-cs"/>
            </a:rPr>
            <a:t>今後</a:t>
          </a:r>
          <a:r>
            <a:rPr lang="ja-JP" altLang="en-US" sz="1300" b="0" i="0" baseline="0">
              <a:solidFill>
                <a:schemeClr val="dk1"/>
              </a:solidFill>
              <a:effectLst/>
              <a:latin typeface="+mn-lt"/>
              <a:ea typeface="+mn-ea"/>
              <a:cs typeface="+mn-cs"/>
            </a:rPr>
            <a:t>、</a:t>
          </a:r>
          <a:r>
            <a:rPr lang="ja-JP" altLang="ja-JP" sz="1300" b="0" i="0" baseline="0">
              <a:solidFill>
                <a:schemeClr val="dk1"/>
              </a:solidFill>
              <a:effectLst/>
              <a:latin typeface="+mn-lt"/>
              <a:ea typeface="+mn-ea"/>
              <a:cs typeface="+mn-cs"/>
            </a:rPr>
            <a:t>ふるさと納税の大幅な伸びによる返礼品用資金の増額等による補助費の伸びが見込まれる</a:t>
          </a:r>
          <a:r>
            <a:rPr lang="ja-JP" altLang="en-US" sz="1300" b="0" i="0" baseline="0">
              <a:solidFill>
                <a:schemeClr val="dk1"/>
              </a:solidFill>
              <a:effectLst/>
              <a:latin typeface="+mn-lt"/>
              <a:ea typeface="+mn-ea"/>
              <a:cs typeface="+mn-cs"/>
            </a:rPr>
            <a:t>ため、適正事業見直し等により適正化に努めていく。</a:t>
          </a:r>
          <a:endParaRPr lang="ja-JP" altLang="ja-JP" sz="1300">
            <a:effectLst/>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73660</xdr:rowOff>
    </xdr:from>
    <xdr:to>
      <xdr:col>24</xdr:col>
      <xdr:colOff>31750</xdr:colOff>
      <xdr:row>40</xdr:row>
      <xdr:rowOff>157480</xdr:rowOff>
    </xdr:to>
    <xdr:cxnSp macro="">
      <xdr:nvCxnSpPr>
        <xdr:cNvPr id="307" name="直線コネクタ 306"/>
        <xdr:cNvCxnSpPr/>
      </xdr:nvCxnSpPr>
      <xdr:spPr>
        <a:xfrm flipV="1">
          <a:off x="16510000" y="556006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129557</xdr:rowOff>
    </xdr:from>
    <xdr:ext cx="762000" cy="259045"/>
    <xdr:sp macro="" textlink="">
      <xdr:nvSpPr>
        <xdr:cNvPr id="308" name="補助費等最小値テキスト"/>
        <xdr:cNvSpPr txBox="1"/>
      </xdr:nvSpPr>
      <xdr:spPr>
        <a:xfrm>
          <a:off x="16598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22.9</a:t>
          </a:r>
          <a:endParaRPr kumimoji="1" lang="ja-JP" altLang="en-US" sz="1000" b="1">
            <a:latin typeface="ＭＳ Ｐゴシック"/>
          </a:endParaRPr>
        </a:p>
      </xdr:txBody>
    </xdr:sp>
    <xdr:clientData/>
  </xdr:oneCellAnchor>
  <xdr:twoCellAnchor>
    <xdr:from>
      <xdr:col>23</xdr:col>
      <xdr:colOff>628650</xdr:colOff>
      <xdr:row>40</xdr:row>
      <xdr:rowOff>157480</xdr:rowOff>
    </xdr:from>
    <xdr:to>
      <xdr:col>24</xdr:col>
      <xdr:colOff>120650</xdr:colOff>
      <xdr:row>40</xdr:row>
      <xdr:rowOff>157480</xdr:rowOff>
    </xdr:to>
    <xdr:cxnSp macro="">
      <xdr:nvCxnSpPr>
        <xdr:cNvPr id="309" name="直線コネクタ 308"/>
        <xdr:cNvCxnSpPr/>
      </xdr:nvCxnSpPr>
      <xdr:spPr>
        <a:xfrm>
          <a:off x="16421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30</xdr:row>
      <xdr:rowOff>160037</xdr:rowOff>
    </xdr:from>
    <xdr:ext cx="762000" cy="259045"/>
    <xdr:sp macro="" textlink="">
      <xdr:nvSpPr>
        <xdr:cNvPr id="310" name="補助費等最大値テキスト"/>
        <xdr:cNvSpPr txBox="1"/>
      </xdr:nvSpPr>
      <xdr:spPr>
        <a:xfrm>
          <a:off x="16598900" y="530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23</xdr:col>
      <xdr:colOff>628650</xdr:colOff>
      <xdr:row>32</xdr:row>
      <xdr:rowOff>73660</xdr:rowOff>
    </xdr:from>
    <xdr:to>
      <xdr:col>24</xdr:col>
      <xdr:colOff>120650</xdr:colOff>
      <xdr:row>32</xdr:row>
      <xdr:rowOff>73660</xdr:rowOff>
    </xdr:to>
    <xdr:cxnSp macro="">
      <xdr:nvCxnSpPr>
        <xdr:cNvPr id="311" name="直線コネクタ 310"/>
        <xdr:cNvCxnSpPr/>
      </xdr:nvCxnSpPr>
      <xdr:spPr>
        <a:xfrm>
          <a:off x="16421100" y="5560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92710</xdr:rowOff>
    </xdr:from>
    <xdr:to>
      <xdr:col>24</xdr:col>
      <xdr:colOff>31750</xdr:colOff>
      <xdr:row>36</xdr:row>
      <xdr:rowOff>58420</xdr:rowOff>
    </xdr:to>
    <xdr:cxnSp macro="">
      <xdr:nvCxnSpPr>
        <xdr:cNvPr id="312" name="直線コネクタ 311"/>
        <xdr:cNvCxnSpPr/>
      </xdr:nvCxnSpPr>
      <xdr:spPr>
        <a:xfrm flipV="1">
          <a:off x="15671800" y="609346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29227</xdr:rowOff>
    </xdr:from>
    <xdr:ext cx="762000" cy="259045"/>
    <xdr:sp macro="" textlink="">
      <xdr:nvSpPr>
        <xdr:cNvPr id="313" name="補助費等平均値テキスト"/>
        <xdr:cNvSpPr txBox="1"/>
      </xdr:nvSpPr>
      <xdr:spPr>
        <a:xfrm>
          <a:off x="16598900" y="6029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57150</xdr:rowOff>
    </xdr:from>
    <xdr:to>
      <xdr:col>24</xdr:col>
      <xdr:colOff>82550</xdr:colOff>
      <xdr:row>35</xdr:row>
      <xdr:rowOff>158750</xdr:rowOff>
    </xdr:to>
    <xdr:sp macro="" textlink="">
      <xdr:nvSpPr>
        <xdr:cNvPr id="314" name="フローチャート : 判断 313"/>
        <xdr:cNvSpPr/>
      </xdr:nvSpPr>
      <xdr:spPr>
        <a:xfrm>
          <a:off x="164592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58420</xdr:rowOff>
    </xdr:from>
    <xdr:to>
      <xdr:col>22</xdr:col>
      <xdr:colOff>565150</xdr:colOff>
      <xdr:row>36</xdr:row>
      <xdr:rowOff>157480</xdr:rowOff>
    </xdr:to>
    <xdr:cxnSp macro="">
      <xdr:nvCxnSpPr>
        <xdr:cNvPr id="315" name="直線コネクタ 314"/>
        <xdr:cNvCxnSpPr/>
      </xdr:nvCxnSpPr>
      <xdr:spPr>
        <a:xfrm flipV="1">
          <a:off x="14782800" y="62306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87630</xdr:rowOff>
    </xdr:from>
    <xdr:to>
      <xdr:col>22</xdr:col>
      <xdr:colOff>615950</xdr:colOff>
      <xdr:row>36</xdr:row>
      <xdr:rowOff>17780</xdr:rowOff>
    </xdr:to>
    <xdr:sp macro="" textlink="">
      <xdr:nvSpPr>
        <xdr:cNvPr id="316" name="フローチャート : 判断 315"/>
        <xdr:cNvSpPr/>
      </xdr:nvSpPr>
      <xdr:spPr>
        <a:xfrm>
          <a:off x="15621000" y="60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27957</xdr:rowOff>
    </xdr:from>
    <xdr:ext cx="736600" cy="259045"/>
    <xdr:sp macro="" textlink="">
      <xdr:nvSpPr>
        <xdr:cNvPr id="317" name="テキスト ボックス 316"/>
        <xdr:cNvSpPr txBox="1"/>
      </xdr:nvSpPr>
      <xdr:spPr>
        <a:xfrm>
          <a:off x="15290800" y="5857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157480</xdr:rowOff>
    </xdr:from>
    <xdr:to>
      <xdr:col>21</xdr:col>
      <xdr:colOff>361950</xdr:colOff>
      <xdr:row>36</xdr:row>
      <xdr:rowOff>157480</xdr:rowOff>
    </xdr:to>
    <xdr:cxnSp macro="">
      <xdr:nvCxnSpPr>
        <xdr:cNvPr id="318" name="直線コネクタ 317"/>
        <xdr:cNvCxnSpPr/>
      </xdr:nvCxnSpPr>
      <xdr:spPr>
        <a:xfrm>
          <a:off x="13893800" y="63296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95250</xdr:rowOff>
    </xdr:from>
    <xdr:to>
      <xdr:col>21</xdr:col>
      <xdr:colOff>412750</xdr:colOff>
      <xdr:row>36</xdr:row>
      <xdr:rowOff>25400</xdr:rowOff>
    </xdr:to>
    <xdr:sp macro="" textlink="">
      <xdr:nvSpPr>
        <xdr:cNvPr id="319" name="フローチャート : 判断 318"/>
        <xdr:cNvSpPr/>
      </xdr:nvSpPr>
      <xdr:spPr>
        <a:xfrm>
          <a:off x="147320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35577</xdr:rowOff>
    </xdr:from>
    <xdr:ext cx="762000" cy="259045"/>
    <xdr:sp macro="" textlink="">
      <xdr:nvSpPr>
        <xdr:cNvPr id="320" name="テキスト ボックス 319"/>
        <xdr:cNvSpPr txBox="1"/>
      </xdr:nvSpPr>
      <xdr:spPr>
        <a:xfrm>
          <a:off x="14401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149860</xdr:rowOff>
    </xdr:from>
    <xdr:to>
      <xdr:col>20</xdr:col>
      <xdr:colOff>158750</xdr:colOff>
      <xdr:row>36</xdr:row>
      <xdr:rowOff>157480</xdr:rowOff>
    </xdr:to>
    <xdr:cxnSp macro="">
      <xdr:nvCxnSpPr>
        <xdr:cNvPr id="321" name="直線コネクタ 320"/>
        <xdr:cNvCxnSpPr/>
      </xdr:nvCxnSpPr>
      <xdr:spPr>
        <a:xfrm>
          <a:off x="13004800" y="63220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102870</xdr:rowOff>
    </xdr:from>
    <xdr:to>
      <xdr:col>20</xdr:col>
      <xdr:colOff>209550</xdr:colOff>
      <xdr:row>36</xdr:row>
      <xdr:rowOff>33020</xdr:rowOff>
    </xdr:to>
    <xdr:sp macro="" textlink="">
      <xdr:nvSpPr>
        <xdr:cNvPr id="322" name="フローチャート : 判断 321"/>
        <xdr:cNvSpPr/>
      </xdr:nvSpPr>
      <xdr:spPr>
        <a:xfrm>
          <a:off x="13843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43197</xdr:rowOff>
    </xdr:from>
    <xdr:ext cx="762000" cy="259045"/>
    <xdr:sp macro="" textlink="">
      <xdr:nvSpPr>
        <xdr:cNvPr id="323" name="テキスト ボックス 322"/>
        <xdr:cNvSpPr txBox="1"/>
      </xdr:nvSpPr>
      <xdr:spPr>
        <a:xfrm>
          <a:off x="135128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110490</xdr:rowOff>
    </xdr:from>
    <xdr:to>
      <xdr:col>19</xdr:col>
      <xdr:colOff>6350</xdr:colOff>
      <xdr:row>36</xdr:row>
      <xdr:rowOff>40640</xdr:rowOff>
    </xdr:to>
    <xdr:sp macro="" textlink="">
      <xdr:nvSpPr>
        <xdr:cNvPr id="324" name="フローチャート : 判断 323"/>
        <xdr:cNvSpPr/>
      </xdr:nvSpPr>
      <xdr:spPr>
        <a:xfrm>
          <a:off x="12954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50817</xdr:rowOff>
    </xdr:from>
    <xdr:ext cx="762000" cy="259045"/>
    <xdr:sp macro="" textlink="">
      <xdr:nvSpPr>
        <xdr:cNvPr id="325" name="テキスト ボックス 324"/>
        <xdr:cNvSpPr txBox="1"/>
      </xdr:nvSpPr>
      <xdr:spPr>
        <a:xfrm>
          <a:off x="12623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35</xdr:row>
      <xdr:rowOff>41910</xdr:rowOff>
    </xdr:from>
    <xdr:to>
      <xdr:col>24</xdr:col>
      <xdr:colOff>82550</xdr:colOff>
      <xdr:row>35</xdr:row>
      <xdr:rowOff>143510</xdr:rowOff>
    </xdr:to>
    <xdr:sp macro="" textlink="">
      <xdr:nvSpPr>
        <xdr:cNvPr id="331" name="円/楕円 330"/>
        <xdr:cNvSpPr/>
      </xdr:nvSpPr>
      <xdr:spPr>
        <a:xfrm>
          <a:off x="164592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58437</xdr:rowOff>
    </xdr:from>
    <xdr:ext cx="762000" cy="259045"/>
    <xdr:sp macro="" textlink="">
      <xdr:nvSpPr>
        <xdr:cNvPr id="332" name="補助費等該当値テキスト"/>
        <xdr:cNvSpPr txBox="1"/>
      </xdr:nvSpPr>
      <xdr:spPr>
        <a:xfrm>
          <a:off x="165989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7620</xdr:rowOff>
    </xdr:from>
    <xdr:to>
      <xdr:col>22</xdr:col>
      <xdr:colOff>615950</xdr:colOff>
      <xdr:row>36</xdr:row>
      <xdr:rowOff>109220</xdr:rowOff>
    </xdr:to>
    <xdr:sp macro="" textlink="">
      <xdr:nvSpPr>
        <xdr:cNvPr id="333" name="円/楕円 332"/>
        <xdr:cNvSpPr/>
      </xdr:nvSpPr>
      <xdr:spPr>
        <a:xfrm>
          <a:off x="15621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93997</xdr:rowOff>
    </xdr:from>
    <xdr:ext cx="736600" cy="259045"/>
    <xdr:sp macro="" textlink="">
      <xdr:nvSpPr>
        <xdr:cNvPr id="334" name="テキスト ボックス 333"/>
        <xdr:cNvSpPr txBox="1"/>
      </xdr:nvSpPr>
      <xdr:spPr>
        <a:xfrm>
          <a:off x="15290800" y="626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106680</xdr:rowOff>
    </xdr:from>
    <xdr:to>
      <xdr:col>21</xdr:col>
      <xdr:colOff>412750</xdr:colOff>
      <xdr:row>37</xdr:row>
      <xdr:rowOff>36830</xdr:rowOff>
    </xdr:to>
    <xdr:sp macro="" textlink="">
      <xdr:nvSpPr>
        <xdr:cNvPr id="335" name="円/楕円 334"/>
        <xdr:cNvSpPr/>
      </xdr:nvSpPr>
      <xdr:spPr>
        <a:xfrm>
          <a:off x="14732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21607</xdr:rowOff>
    </xdr:from>
    <xdr:ext cx="762000" cy="259045"/>
    <xdr:sp macro="" textlink="">
      <xdr:nvSpPr>
        <xdr:cNvPr id="336" name="テキスト ボックス 335"/>
        <xdr:cNvSpPr txBox="1"/>
      </xdr:nvSpPr>
      <xdr:spPr>
        <a:xfrm>
          <a:off x="14401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106680</xdr:rowOff>
    </xdr:from>
    <xdr:to>
      <xdr:col>20</xdr:col>
      <xdr:colOff>209550</xdr:colOff>
      <xdr:row>37</xdr:row>
      <xdr:rowOff>36830</xdr:rowOff>
    </xdr:to>
    <xdr:sp macro="" textlink="">
      <xdr:nvSpPr>
        <xdr:cNvPr id="337" name="円/楕円 336"/>
        <xdr:cNvSpPr/>
      </xdr:nvSpPr>
      <xdr:spPr>
        <a:xfrm>
          <a:off x="13843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21607</xdr:rowOff>
    </xdr:from>
    <xdr:ext cx="762000" cy="259045"/>
    <xdr:sp macro="" textlink="">
      <xdr:nvSpPr>
        <xdr:cNvPr id="338" name="テキスト ボックス 337"/>
        <xdr:cNvSpPr txBox="1"/>
      </xdr:nvSpPr>
      <xdr:spPr>
        <a:xfrm>
          <a:off x="13512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99060</xdr:rowOff>
    </xdr:from>
    <xdr:to>
      <xdr:col>19</xdr:col>
      <xdr:colOff>6350</xdr:colOff>
      <xdr:row>37</xdr:row>
      <xdr:rowOff>29210</xdr:rowOff>
    </xdr:to>
    <xdr:sp macro="" textlink="">
      <xdr:nvSpPr>
        <xdr:cNvPr id="339" name="円/楕円 338"/>
        <xdr:cNvSpPr/>
      </xdr:nvSpPr>
      <xdr:spPr>
        <a:xfrm>
          <a:off x="12954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13987</xdr:rowOff>
    </xdr:from>
    <xdr:ext cx="762000" cy="259045"/>
    <xdr:sp macro="" textlink="">
      <xdr:nvSpPr>
        <xdr:cNvPr id="340" name="テキスト ボックス 339"/>
        <xdr:cNvSpPr txBox="1"/>
      </xdr:nvSpPr>
      <xdr:spPr>
        <a:xfrm>
          <a:off x="12623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36/54</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依然として類似団体よりも高い比率ではあるが、大型の投資事業の償還が終了したことと市債の発行額を抑制していることにより、徐々に減少している。今後も適正な市債発行に努める。</a:t>
          </a:r>
          <a:endParaRPr lang="ja-JP" altLang="ja-JP" sz="1300">
            <a:effectLst/>
          </a:endParaRPr>
        </a:p>
      </xdr:txBody>
    </xdr:sp>
    <xdr:clientData/>
  </xdr:twoCellAnchor>
  <xdr:oneCellAnchor>
    <xdr:from>
      <xdr:col>1</xdr:col>
      <xdr:colOff>28575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5" name="直線コネクタ 35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6" name="テキスト ボックス 35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7" name="直線コネクタ 35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8" name="テキスト ボックス 35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9" name="直線コネクタ 35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0" name="テキスト ボックス 35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1" name="直線コネクタ 36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2" name="テキスト ボックス 36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108712</xdr:rowOff>
    </xdr:from>
    <xdr:to>
      <xdr:col>7</xdr:col>
      <xdr:colOff>15875</xdr:colOff>
      <xdr:row>79</xdr:row>
      <xdr:rowOff>170435</xdr:rowOff>
    </xdr:to>
    <xdr:cxnSp macro="">
      <xdr:nvCxnSpPr>
        <xdr:cNvPr id="365" name="直線コネクタ 364"/>
        <xdr:cNvCxnSpPr/>
      </xdr:nvCxnSpPr>
      <xdr:spPr>
        <a:xfrm flipV="1">
          <a:off x="4826000" y="12796012"/>
          <a:ext cx="0" cy="918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142512</xdr:rowOff>
    </xdr:from>
    <xdr:ext cx="762000" cy="259045"/>
    <xdr:sp macro="" textlink="">
      <xdr:nvSpPr>
        <xdr:cNvPr id="366" name="公債費最小値テキスト"/>
        <xdr:cNvSpPr txBox="1"/>
      </xdr:nvSpPr>
      <xdr:spPr>
        <a:xfrm>
          <a:off x="4914900" y="1368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24.7</a:t>
          </a:r>
          <a:endParaRPr kumimoji="1" lang="ja-JP" altLang="en-US" sz="1000" b="1">
            <a:latin typeface="ＭＳ Ｐゴシック"/>
          </a:endParaRPr>
        </a:p>
      </xdr:txBody>
    </xdr:sp>
    <xdr:clientData/>
  </xdr:oneCellAnchor>
  <xdr:twoCellAnchor>
    <xdr:from>
      <xdr:col>6</xdr:col>
      <xdr:colOff>612775</xdr:colOff>
      <xdr:row>79</xdr:row>
      <xdr:rowOff>170435</xdr:rowOff>
    </xdr:from>
    <xdr:to>
      <xdr:col>7</xdr:col>
      <xdr:colOff>104775</xdr:colOff>
      <xdr:row>79</xdr:row>
      <xdr:rowOff>170435</xdr:rowOff>
    </xdr:to>
    <xdr:cxnSp macro="">
      <xdr:nvCxnSpPr>
        <xdr:cNvPr id="367" name="直線コネクタ 366"/>
        <xdr:cNvCxnSpPr/>
      </xdr:nvCxnSpPr>
      <xdr:spPr>
        <a:xfrm>
          <a:off x="4737100" y="13714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23639</xdr:rowOff>
    </xdr:from>
    <xdr:ext cx="762000" cy="259045"/>
    <xdr:sp macro="" textlink="">
      <xdr:nvSpPr>
        <xdr:cNvPr id="368" name="公債費最大値テキスト"/>
        <xdr:cNvSpPr txBox="1"/>
      </xdr:nvSpPr>
      <xdr:spPr>
        <a:xfrm>
          <a:off x="4914900" y="1253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a:t>
          </a:r>
          <a:endParaRPr kumimoji="1" lang="ja-JP" altLang="en-US" sz="1000" b="1">
            <a:latin typeface="ＭＳ Ｐゴシック"/>
          </a:endParaRPr>
        </a:p>
      </xdr:txBody>
    </xdr:sp>
    <xdr:clientData/>
  </xdr:oneCellAnchor>
  <xdr:twoCellAnchor>
    <xdr:from>
      <xdr:col>6</xdr:col>
      <xdr:colOff>612775</xdr:colOff>
      <xdr:row>74</xdr:row>
      <xdr:rowOff>108712</xdr:rowOff>
    </xdr:from>
    <xdr:to>
      <xdr:col>7</xdr:col>
      <xdr:colOff>104775</xdr:colOff>
      <xdr:row>74</xdr:row>
      <xdr:rowOff>108712</xdr:rowOff>
    </xdr:to>
    <xdr:cxnSp macro="">
      <xdr:nvCxnSpPr>
        <xdr:cNvPr id="369" name="直線コネクタ 368"/>
        <xdr:cNvCxnSpPr/>
      </xdr:nvCxnSpPr>
      <xdr:spPr>
        <a:xfrm>
          <a:off x="4737100" y="1279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117856</xdr:rowOff>
    </xdr:from>
    <xdr:to>
      <xdr:col>7</xdr:col>
      <xdr:colOff>15875</xdr:colOff>
      <xdr:row>78</xdr:row>
      <xdr:rowOff>136144</xdr:rowOff>
    </xdr:to>
    <xdr:cxnSp macro="">
      <xdr:nvCxnSpPr>
        <xdr:cNvPr id="370" name="直線コネクタ 369"/>
        <xdr:cNvCxnSpPr/>
      </xdr:nvCxnSpPr>
      <xdr:spPr>
        <a:xfrm flipV="1">
          <a:off x="3987800" y="1349095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15003</xdr:rowOff>
    </xdr:from>
    <xdr:ext cx="762000" cy="259045"/>
    <xdr:sp macro="" textlink="">
      <xdr:nvSpPr>
        <xdr:cNvPr id="371" name="公債費平均値テキスト"/>
        <xdr:cNvSpPr txBox="1"/>
      </xdr:nvSpPr>
      <xdr:spPr>
        <a:xfrm>
          <a:off x="4914900" y="13216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169926</xdr:rowOff>
    </xdr:from>
    <xdr:to>
      <xdr:col>7</xdr:col>
      <xdr:colOff>66675</xdr:colOff>
      <xdr:row>78</xdr:row>
      <xdr:rowOff>100076</xdr:rowOff>
    </xdr:to>
    <xdr:sp macro="" textlink="">
      <xdr:nvSpPr>
        <xdr:cNvPr id="372" name="フローチャート : 判断 371"/>
        <xdr:cNvSpPr/>
      </xdr:nvSpPr>
      <xdr:spPr>
        <a:xfrm>
          <a:off x="47752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136144</xdr:rowOff>
    </xdr:from>
    <xdr:to>
      <xdr:col>5</xdr:col>
      <xdr:colOff>549275</xdr:colOff>
      <xdr:row>78</xdr:row>
      <xdr:rowOff>159004</xdr:rowOff>
    </xdr:to>
    <xdr:cxnSp macro="">
      <xdr:nvCxnSpPr>
        <xdr:cNvPr id="373" name="直線コネクタ 372"/>
        <xdr:cNvCxnSpPr/>
      </xdr:nvCxnSpPr>
      <xdr:spPr>
        <a:xfrm flipV="1">
          <a:off x="3098800" y="1350924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16763</xdr:rowOff>
    </xdr:from>
    <xdr:to>
      <xdr:col>5</xdr:col>
      <xdr:colOff>600075</xdr:colOff>
      <xdr:row>78</xdr:row>
      <xdr:rowOff>118363</xdr:rowOff>
    </xdr:to>
    <xdr:sp macro="" textlink="">
      <xdr:nvSpPr>
        <xdr:cNvPr id="374" name="フローチャート : 判断 373"/>
        <xdr:cNvSpPr/>
      </xdr:nvSpPr>
      <xdr:spPr>
        <a:xfrm>
          <a:off x="3937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128540</xdr:rowOff>
    </xdr:from>
    <xdr:ext cx="736600" cy="259045"/>
    <xdr:sp macro="" textlink="">
      <xdr:nvSpPr>
        <xdr:cNvPr id="375" name="テキスト ボックス 374"/>
        <xdr:cNvSpPr txBox="1"/>
      </xdr:nvSpPr>
      <xdr:spPr>
        <a:xfrm>
          <a:off x="3606800" y="13158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159004</xdr:rowOff>
    </xdr:from>
    <xdr:to>
      <xdr:col>4</xdr:col>
      <xdr:colOff>346075</xdr:colOff>
      <xdr:row>79</xdr:row>
      <xdr:rowOff>1270</xdr:rowOff>
    </xdr:to>
    <xdr:cxnSp macro="">
      <xdr:nvCxnSpPr>
        <xdr:cNvPr id="376" name="直線コネクタ 375"/>
        <xdr:cNvCxnSpPr/>
      </xdr:nvCxnSpPr>
      <xdr:spPr>
        <a:xfrm flipV="1">
          <a:off x="2209800" y="1353210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21337</xdr:rowOff>
    </xdr:from>
    <xdr:to>
      <xdr:col>4</xdr:col>
      <xdr:colOff>396875</xdr:colOff>
      <xdr:row>78</xdr:row>
      <xdr:rowOff>122937</xdr:rowOff>
    </xdr:to>
    <xdr:sp macro="" textlink="">
      <xdr:nvSpPr>
        <xdr:cNvPr id="377" name="フローチャート : 判断 376"/>
        <xdr:cNvSpPr/>
      </xdr:nvSpPr>
      <xdr:spPr>
        <a:xfrm>
          <a:off x="3048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133114</xdr:rowOff>
    </xdr:from>
    <xdr:ext cx="762000" cy="259045"/>
    <xdr:sp macro="" textlink="">
      <xdr:nvSpPr>
        <xdr:cNvPr id="378" name="テキスト ボックス 377"/>
        <xdr:cNvSpPr txBox="1"/>
      </xdr:nvSpPr>
      <xdr:spPr>
        <a:xfrm>
          <a:off x="2717800" y="13163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1270</xdr:rowOff>
    </xdr:from>
    <xdr:to>
      <xdr:col>3</xdr:col>
      <xdr:colOff>142875</xdr:colOff>
      <xdr:row>79</xdr:row>
      <xdr:rowOff>51563</xdr:rowOff>
    </xdr:to>
    <xdr:cxnSp macro="">
      <xdr:nvCxnSpPr>
        <xdr:cNvPr id="379" name="直線コネクタ 378"/>
        <xdr:cNvCxnSpPr/>
      </xdr:nvCxnSpPr>
      <xdr:spPr>
        <a:xfrm flipV="1">
          <a:off x="1320800" y="13545820"/>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30480</xdr:rowOff>
    </xdr:from>
    <xdr:to>
      <xdr:col>3</xdr:col>
      <xdr:colOff>193675</xdr:colOff>
      <xdr:row>78</xdr:row>
      <xdr:rowOff>132080</xdr:rowOff>
    </xdr:to>
    <xdr:sp macro="" textlink="">
      <xdr:nvSpPr>
        <xdr:cNvPr id="380" name="フローチャート : 判断 379"/>
        <xdr:cNvSpPr/>
      </xdr:nvSpPr>
      <xdr:spPr>
        <a:xfrm>
          <a:off x="2159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142257</xdr:rowOff>
    </xdr:from>
    <xdr:ext cx="762000" cy="259045"/>
    <xdr:sp macro="" textlink="">
      <xdr:nvSpPr>
        <xdr:cNvPr id="381" name="テキスト ボックス 380"/>
        <xdr:cNvSpPr txBox="1"/>
      </xdr:nvSpPr>
      <xdr:spPr>
        <a:xfrm>
          <a:off x="1828800" y="1317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19.0</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53339</xdr:rowOff>
    </xdr:from>
    <xdr:to>
      <xdr:col>1</xdr:col>
      <xdr:colOff>676275</xdr:colOff>
      <xdr:row>78</xdr:row>
      <xdr:rowOff>154939</xdr:rowOff>
    </xdr:to>
    <xdr:sp macro="" textlink="">
      <xdr:nvSpPr>
        <xdr:cNvPr id="382" name="フローチャート : 判断 381"/>
        <xdr:cNvSpPr/>
      </xdr:nvSpPr>
      <xdr:spPr>
        <a:xfrm>
          <a:off x="1270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165116</xdr:rowOff>
    </xdr:from>
    <xdr:ext cx="762000" cy="259045"/>
    <xdr:sp macro="" textlink="">
      <xdr:nvSpPr>
        <xdr:cNvPr id="383" name="テキスト ボックス 382"/>
        <xdr:cNvSpPr txBox="1"/>
      </xdr:nvSpPr>
      <xdr:spPr>
        <a:xfrm>
          <a:off x="939800" y="13195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78</xdr:row>
      <xdr:rowOff>67056</xdr:rowOff>
    </xdr:from>
    <xdr:to>
      <xdr:col>7</xdr:col>
      <xdr:colOff>66675</xdr:colOff>
      <xdr:row>78</xdr:row>
      <xdr:rowOff>168656</xdr:rowOff>
    </xdr:to>
    <xdr:sp macro="" textlink="">
      <xdr:nvSpPr>
        <xdr:cNvPr id="389" name="円/楕円 388"/>
        <xdr:cNvSpPr/>
      </xdr:nvSpPr>
      <xdr:spPr>
        <a:xfrm>
          <a:off x="4775200" y="134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39133</xdr:rowOff>
    </xdr:from>
    <xdr:ext cx="762000" cy="259045"/>
    <xdr:sp macro="" textlink="">
      <xdr:nvSpPr>
        <xdr:cNvPr id="390" name="公債費該当値テキスト"/>
        <xdr:cNvSpPr txBox="1"/>
      </xdr:nvSpPr>
      <xdr:spPr>
        <a:xfrm>
          <a:off x="49149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85344</xdr:rowOff>
    </xdr:from>
    <xdr:to>
      <xdr:col>5</xdr:col>
      <xdr:colOff>600075</xdr:colOff>
      <xdr:row>79</xdr:row>
      <xdr:rowOff>15494</xdr:rowOff>
    </xdr:to>
    <xdr:sp macro="" textlink="">
      <xdr:nvSpPr>
        <xdr:cNvPr id="391" name="円/楕円 390"/>
        <xdr:cNvSpPr/>
      </xdr:nvSpPr>
      <xdr:spPr>
        <a:xfrm>
          <a:off x="3937000" y="1345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271</xdr:rowOff>
    </xdr:from>
    <xdr:ext cx="736600" cy="259045"/>
    <xdr:sp macro="" textlink="">
      <xdr:nvSpPr>
        <xdr:cNvPr id="392" name="テキスト ボックス 391"/>
        <xdr:cNvSpPr txBox="1"/>
      </xdr:nvSpPr>
      <xdr:spPr>
        <a:xfrm>
          <a:off x="3606800" y="13544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108204</xdr:rowOff>
    </xdr:from>
    <xdr:to>
      <xdr:col>4</xdr:col>
      <xdr:colOff>396875</xdr:colOff>
      <xdr:row>79</xdr:row>
      <xdr:rowOff>38354</xdr:rowOff>
    </xdr:to>
    <xdr:sp macro="" textlink="">
      <xdr:nvSpPr>
        <xdr:cNvPr id="393" name="円/楕円 392"/>
        <xdr:cNvSpPr/>
      </xdr:nvSpPr>
      <xdr:spPr>
        <a:xfrm>
          <a:off x="3048000" y="1348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23131</xdr:rowOff>
    </xdr:from>
    <xdr:ext cx="762000" cy="259045"/>
    <xdr:sp macro="" textlink="">
      <xdr:nvSpPr>
        <xdr:cNvPr id="394" name="テキスト ボックス 393"/>
        <xdr:cNvSpPr txBox="1"/>
      </xdr:nvSpPr>
      <xdr:spPr>
        <a:xfrm>
          <a:off x="2717800" y="13567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121920</xdr:rowOff>
    </xdr:from>
    <xdr:to>
      <xdr:col>3</xdr:col>
      <xdr:colOff>193675</xdr:colOff>
      <xdr:row>79</xdr:row>
      <xdr:rowOff>52070</xdr:rowOff>
    </xdr:to>
    <xdr:sp macro="" textlink="">
      <xdr:nvSpPr>
        <xdr:cNvPr id="395" name="円/楕円 394"/>
        <xdr:cNvSpPr/>
      </xdr:nvSpPr>
      <xdr:spPr>
        <a:xfrm>
          <a:off x="2159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36847</xdr:rowOff>
    </xdr:from>
    <xdr:ext cx="762000" cy="259045"/>
    <xdr:sp macro="" textlink="">
      <xdr:nvSpPr>
        <xdr:cNvPr id="396" name="テキスト ボックス 395"/>
        <xdr:cNvSpPr txBox="1"/>
      </xdr:nvSpPr>
      <xdr:spPr>
        <a:xfrm>
          <a:off x="1828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763</xdr:rowOff>
    </xdr:from>
    <xdr:to>
      <xdr:col>1</xdr:col>
      <xdr:colOff>676275</xdr:colOff>
      <xdr:row>79</xdr:row>
      <xdr:rowOff>102363</xdr:rowOff>
    </xdr:to>
    <xdr:sp macro="" textlink="">
      <xdr:nvSpPr>
        <xdr:cNvPr id="397" name="円/楕円 396"/>
        <xdr:cNvSpPr/>
      </xdr:nvSpPr>
      <xdr:spPr>
        <a:xfrm>
          <a:off x="1270000" y="1354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87140</xdr:rowOff>
    </xdr:from>
    <xdr:ext cx="762000" cy="259045"/>
    <xdr:sp macro="" textlink="">
      <xdr:nvSpPr>
        <xdr:cNvPr id="398" name="テキスト ボックス 397"/>
        <xdr:cNvSpPr txBox="1"/>
      </xdr:nvSpPr>
      <xdr:spPr>
        <a:xfrm>
          <a:off x="939800" y="1363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20/54</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70.6</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a:solidFill>
                <a:schemeClr val="dk1"/>
              </a:solidFill>
              <a:effectLst/>
              <a:latin typeface="+mn-lt"/>
              <a:ea typeface="+mn-ea"/>
              <a:cs typeface="+mn-cs"/>
            </a:rPr>
            <a:t>社会保障関係経費については、増加傾向にありこれ以上の削減も難しい状況にはあるが、これまで以上に、事務事業の見直しを徹底し、経費の削減に努め財政の健全化に努めていく。</a:t>
          </a:r>
          <a:endParaRPr lang="ja-JP" altLang="ja-JP" sz="1300">
            <a:effectLst/>
          </a:endParaRPr>
        </a:p>
      </xdr:txBody>
    </xdr:sp>
    <xdr:clientData/>
  </xdr:twoCellAnchor>
  <xdr:oneCellAnchor>
    <xdr:from>
      <xdr:col>18</xdr:col>
      <xdr:colOff>44450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127000</xdr:rowOff>
    </xdr:from>
    <xdr:to>
      <xdr:col>24</xdr:col>
      <xdr:colOff>590550</xdr:colOff>
      <xdr:row>80</xdr:row>
      <xdr:rowOff>127000</xdr:rowOff>
    </xdr:to>
    <xdr:cxnSp macro="">
      <xdr:nvCxnSpPr>
        <xdr:cNvPr id="413" name="直線コネクタ 412"/>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156227</xdr:rowOff>
    </xdr:from>
    <xdr:ext cx="508000" cy="259045"/>
    <xdr:sp macro="" textlink="">
      <xdr:nvSpPr>
        <xdr:cNvPr id="414" name="テキスト ボックス 413"/>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5" name="直線コネクタ 414"/>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6" name="テキスト ボックス 415"/>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12700</xdr:rowOff>
    </xdr:from>
    <xdr:to>
      <xdr:col>24</xdr:col>
      <xdr:colOff>590550</xdr:colOff>
      <xdr:row>74</xdr:row>
      <xdr:rowOff>12700</xdr:rowOff>
    </xdr:to>
    <xdr:cxnSp macro="">
      <xdr:nvCxnSpPr>
        <xdr:cNvPr id="417" name="直線コネクタ 416"/>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41927</xdr:rowOff>
    </xdr:from>
    <xdr:ext cx="508000" cy="259045"/>
    <xdr:sp macro="" textlink="">
      <xdr:nvSpPr>
        <xdr:cNvPr id="418" name="テキスト ボックス 417"/>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41275</xdr:rowOff>
    </xdr:from>
    <xdr:to>
      <xdr:col>24</xdr:col>
      <xdr:colOff>31750</xdr:colOff>
      <xdr:row>80</xdr:row>
      <xdr:rowOff>155575</xdr:rowOff>
    </xdr:to>
    <xdr:cxnSp macro="">
      <xdr:nvCxnSpPr>
        <xdr:cNvPr id="422" name="直線コネクタ 421"/>
        <xdr:cNvCxnSpPr/>
      </xdr:nvCxnSpPr>
      <xdr:spPr>
        <a:xfrm flipV="1">
          <a:off x="16510000" y="12557125"/>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127652</xdr:rowOff>
    </xdr:from>
    <xdr:ext cx="762000" cy="259045"/>
    <xdr:sp macro="" textlink="">
      <xdr:nvSpPr>
        <xdr:cNvPr id="423" name="公債費以外最小値テキスト"/>
        <xdr:cNvSpPr txBox="1"/>
      </xdr:nvSpPr>
      <xdr:spPr>
        <a:xfrm>
          <a:off x="16598900" y="13843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80.5</a:t>
          </a:r>
          <a:endParaRPr kumimoji="1" lang="ja-JP" altLang="en-US" sz="1000" b="1">
            <a:latin typeface="ＭＳ Ｐゴシック"/>
          </a:endParaRPr>
        </a:p>
      </xdr:txBody>
    </xdr:sp>
    <xdr:clientData/>
  </xdr:oneCellAnchor>
  <xdr:twoCellAnchor>
    <xdr:from>
      <xdr:col>23</xdr:col>
      <xdr:colOff>628650</xdr:colOff>
      <xdr:row>80</xdr:row>
      <xdr:rowOff>155575</xdr:rowOff>
    </xdr:from>
    <xdr:to>
      <xdr:col>24</xdr:col>
      <xdr:colOff>120650</xdr:colOff>
      <xdr:row>80</xdr:row>
      <xdr:rowOff>155575</xdr:rowOff>
    </xdr:to>
    <xdr:cxnSp macro="">
      <xdr:nvCxnSpPr>
        <xdr:cNvPr id="424" name="直線コネクタ 423"/>
        <xdr:cNvCxnSpPr/>
      </xdr:nvCxnSpPr>
      <xdr:spPr>
        <a:xfrm>
          <a:off x="16421100" y="13871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127652</xdr:rowOff>
    </xdr:from>
    <xdr:ext cx="762000" cy="259045"/>
    <xdr:sp macro="" textlink="">
      <xdr:nvSpPr>
        <xdr:cNvPr id="425" name="公債費以外最大値テキスト"/>
        <xdr:cNvSpPr txBox="1"/>
      </xdr:nvSpPr>
      <xdr:spPr>
        <a:xfrm>
          <a:off x="16598900" y="1230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57.5</a:t>
          </a:r>
          <a:endParaRPr kumimoji="1" lang="ja-JP" altLang="en-US" sz="1000" b="1">
            <a:latin typeface="ＭＳ Ｐゴシック"/>
          </a:endParaRPr>
        </a:p>
      </xdr:txBody>
    </xdr:sp>
    <xdr:clientData/>
  </xdr:oneCellAnchor>
  <xdr:twoCellAnchor>
    <xdr:from>
      <xdr:col>23</xdr:col>
      <xdr:colOff>628650</xdr:colOff>
      <xdr:row>73</xdr:row>
      <xdr:rowOff>41275</xdr:rowOff>
    </xdr:from>
    <xdr:to>
      <xdr:col>24</xdr:col>
      <xdr:colOff>120650</xdr:colOff>
      <xdr:row>73</xdr:row>
      <xdr:rowOff>41275</xdr:rowOff>
    </xdr:to>
    <xdr:cxnSp macro="">
      <xdr:nvCxnSpPr>
        <xdr:cNvPr id="426" name="直線コネクタ 425"/>
        <xdr:cNvCxnSpPr/>
      </xdr:nvCxnSpPr>
      <xdr:spPr>
        <a:xfrm>
          <a:off x="16421100" y="12557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92711</xdr:rowOff>
    </xdr:from>
    <xdr:to>
      <xdr:col>24</xdr:col>
      <xdr:colOff>31750</xdr:colOff>
      <xdr:row>77</xdr:row>
      <xdr:rowOff>52705</xdr:rowOff>
    </xdr:to>
    <xdr:cxnSp macro="">
      <xdr:nvCxnSpPr>
        <xdr:cNvPr id="427" name="直線コネクタ 426"/>
        <xdr:cNvCxnSpPr/>
      </xdr:nvCxnSpPr>
      <xdr:spPr>
        <a:xfrm flipV="1">
          <a:off x="15671800" y="13122911"/>
          <a:ext cx="838200" cy="131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99713</xdr:rowOff>
    </xdr:from>
    <xdr:ext cx="762000" cy="259045"/>
    <xdr:sp macro="" textlink="">
      <xdr:nvSpPr>
        <xdr:cNvPr id="428" name="公債費以外平均値テキスト"/>
        <xdr:cNvSpPr txBox="1"/>
      </xdr:nvSpPr>
      <xdr:spPr>
        <a:xfrm>
          <a:off x="16598900" y="13129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127636</xdr:rowOff>
    </xdr:from>
    <xdr:to>
      <xdr:col>24</xdr:col>
      <xdr:colOff>82550</xdr:colOff>
      <xdr:row>77</xdr:row>
      <xdr:rowOff>57786</xdr:rowOff>
    </xdr:to>
    <xdr:sp macro="" textlink="">
      <xdr:nvSpPr>
        <xdr:cNvPr id="429" name="フローチャート : 判断 428"/>
        <xdr:cNvSpPr/>
      </xdr:nvSpPr>
      <xdr:spPr>
        <a:xfrm>
          <a:off x="16459200" y="1315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127000</xdr:rowOff>
    </xdr:from>
    <xdr:to>
      <xdr:col>22</xdr:col>
      <xdr:colOff>565150</xdr:colOff>
      <xdr:row>77</xdr:row>
      <xdr:rowOff>52705</xdr:rowOff>
    </xdr:to>
    <xdr:cxnSp macro="">
      <xdr:nvCxnSpPr>
        <xdr:cNvPr id="430" name="直線コネクタ 429"/>
        <xdr:cNvCxnSpPr/>
      </xdr:nvCxnSpPr>
      <xdr:spPr>
        <a:xfrm>
          <a:off x="14782800" y="13157200"/>
          <a:ext cx="889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167639</xdr:rowOff>
    </xdr:from>
    <xdr:to>
      <xdr:col>22</xdr:col>
      <xdr:colOff>615950</xdr:colOff>
      <xdr:row>77</xdr:row>
      <xdr:rowOff>97789</xdr:rowOff>
    </xdr:to>
    <xdr:sp macro="" textlink="">
      <xdr:nvSpPr>
        <xdr:cNvPr id="431" name="フローチャート : 判断 430"/>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107966</xdr:rowOff>
    </xdr:from>
    <xdr:ext cx="736600" cy="259045"/>
    <xdr:sp macro="" textlink="">
      <xdr:nvSpPr>
        <xdr:cNvPr id="432" name="テキスト ボックス 431"/>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127000</xdr:rowOff>
    </xdr:from>
    <xdr:to>
      <xdr:col>21</xdr:col>
      <xdr:colOff>361950</xdr:colOff>
      <xdr:row>77</xdr:row>
      <xdr:rowOff>18414</xdr:rowOff>
    </xdr:to>
    <xdr:cxnSp macro="">
      <xdr:nvCxnSpPr>
        <xdr:cNvPr id="433" name="直線コネクタ 432"/>
        <xdr:cNvCxnSpPr/>
      </xdr:nvCxnSpPr>
      <xdr:spPr>
        <a:xfrm flipV="1">
          <a:off x="13893800" y="13157200"/>
          <a:ext cx="889000" cy="6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110489</xdr:rowOff>
    </xdr:from>
    <xdr:to>
      <xdr:col>21</xdr:col>
      <xdr:colOff>412750</xdr:colOff>
      <xdr:row>77</xdr:row>
      <xdr:rowOff>40639</xdr:rowOff>
    </xdr:to>
    <xdr:sp macro="" textlink="">
      <xdr:nvSpPr>
        <xdr:cNvPr id="434" name="フローチャート : 判断 433"/>
        <xdr:cNvSpPr/>
      </xdr:nvSpPr>
      <xdr:spPr>
        <a:xfrm>
          <a:off x="14732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25416</xdr:rowOff>
    </xdr:from>
    <xdr:ext cx="762000" cy="259045"/>
    <xdr:sp macro="" textlink="">
      <xdr:nvSpPr>
        <xdr:cNvPr id="435" name="テキスト ボックス 434"/>
        <xdr:cNvSpPr txBox="1"/>
      </xdr:nvSpPr>
      <xdr:spPr>
        <a:xfrm>
          <a:off x="14401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68.6</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18414</xdr:rowOff>
    </xdr:from>
    <xdr:to>
      <xdr:col>20</xdr:col>
      <xdr:colOff>158750</xdr:colOff>
      <xdr:row>77</xdr:row>
      <xdr:rowOff>155575</xdr:rowOff>
    </xdr:to>
    <xdr:cxnSp macro="">
      <xdr:nvCxnSpPr>
        <xdr:cNvPr id="436" name="直線コネクタ 435"/>
        <xdr:cNvCxnSpPr/>
      </xdr:nvCxnSpPr>
      <xdr:spPr>
        <a:xfrm flipV="1">
          <a:off x="13004800" y="13220064"/>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133350</xdr:rowOff>
    </xdr:from>
    <xdr:to>
      <xdr:col>20</xdr:col>
      <xdr:colOff>209550</xdr:colOff>
      <xdr:row>77</xdr:row>
      <xdr:rowOff>63500</xdr:rowOff>
    </xdr:to>
    <xdr:sp macro="" textlink="">
      <xdr:nvSpPr>
        <xdr:cNvPr id="437" name="フローチャート : 判断 436"/>
        <xdr:cNvSpPr/>
      </xdr:nvSpPr>
      <xdr:spPr>
        <a:xfrm>
          <a:off x="13843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73677</xdr:rowOff>
    </xdr:from>
    <xdr:ext cx="762000" cy="259045"/>
    <xdr:sp macro="" textlink="">
      <xdr:nvSpPr>
        <xdr:cNvPr id="438" name="テキスト ボックス 437"/>
        <xdr:cNvSpPr txBox="1"/>
      </xdr:nvSpPr>
      <xdr:spPr>
        <a:xfrm>
          <a:off x="13512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69.0</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70486</xdr:rowOff>
    </xdr:from>
    <xdr:to>
      <xdr:col>19</xdr:col>
      <xdr:colOff>6350</xdr:colOff>
      <xdr:row>77</xdr:row>
      <xdr:rowOff>636</xdr:rowOff>
    </xdr:to>
    <xdr:sp macro="" textlink="">
      <xdr:nvSpPr>
        <xdr:cNvPr id="439" name="フローチャート : 判断 438"/>
        <xdr:cNvSpPr/>
      </xdr:nvSpPr>
      <xdr:spPr>
        <a:xfrm>
          <a:off x="12954000" y="13100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10812</xdr:rowOff>
    </xdr:from>
    <xdr:ext cx="762000" cy="259045"/>
    <xdr:sp macro="" textlink="">
      <xdr:nvSpPr>
        <xdr:cNvPr id="440" name="テキスト ボックス 439"/>
        <xdr:cNvSpPr txBox="1"/>
      </xdr:nvSpPr>
      <xdr:spPr>
        <a:xfrm>
          <a:off x="12623800" y="1286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76</xdr:row>
      <xdr:rowOff>41911</xdr:rowOff>
    </xdr:from>
    <xdr:to>
      <xdr:col>24</xdr:col>
      <xdr:colOff>82550</xdr:colOff>
      <xdr:row>76</xdr:row>
      <xdr:rowOff>143511</xdr:rowOff>
    </xdr:to>
    <xdr:sp macro="" textlink="">
      <xdr:nvSpPr>
        <xdr:cNvPr id="446" name="円/楕円 445"/>
        <xdr:cNvSpPr/>
      </xdr:nvSpPr>
      <xdr:spPr>
        <a:xfrm>
          <a:off x="16459200" y="1307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58437</xdr:rowOff>
    </xdr:from>
    <xdr:ext cx="762000" cy="259045"/>
    <xdr:sp macro="" textlink="">
      <xdr:nvSpPr>
        <xdr:cNvPr id="447" name="公債費以外該当値テキスト"/>
        <xdr:cNvSpPr txBox="1"/>
      </xdr:nvSpPr>
      <xdr:spPr>
        <a:xfrm>
          <a:off x="16598900" y="129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67.4</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1905</xdr:rowOff>
    </xdr:from>
    <xdr:to>
      <xdr:col>22</xdr:col>
      <xdr:colOff>615950</xdr:colOff>
      <xdr:row>77</xdr:row>
      <xdr:rowOff>103505</xdr:rowOff>
    </xdr:to>
    <xdr:sp macro="" textlink="">
      <xdr:nvSpPr>
        <xdr:cNvPr id="448" name="円/楕円 447"/>
        <xdr:cNvSpPr/>
      </xdr:nvSpPr>
      <xdr:spPr>
        <a:xfrm>
          <a:off x="15621000" y="13203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88282</xdr:rowOff>
    </xdr:from>
    <xdr:ext cx="736600" cy="259045"/>
    <xdr:sp macro="" textlink="">
      <xdr:nvSpPr>
        <xdr:cNvPr id="449" name="テキスト ボックス 448"/>
        <xdr:cNvSpPr txBox="1"/>
      </xdr:nvSpPr>
      <xdr:spPr>
        <a:xfrm>
          <a:off x="15290800" y="13289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69.7</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76200</xdr:rowOff>
    </xdr:from>
    <xdr:to>
      <xdr:col>21</xdr:col>
      <xdr:colOff>412750</xdr:colOff>
      <xdr:row>77</xdr:row>
      <xdr:rowOff>6350</xdr:rowOff>
    </xdr:to>
    <xdr:sp macro="" textlink="">
      <xdr:nvSpPr>
        <xdr:cNvPr id="450" name="円/楕円 449"/>
        <xdr:cNvSpPr/>
      </xdr:nvSpPr>
      <xdr:spPr>
        <a:xfrm>
          <a:off x="14732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16527</xdr:rowOff>
    </xdr:from>
    <xdr:ext cx="762000" cy="259045"/>
    <xdr:sp macro="" textlink="">
      <xdr:nvSpPr>
        <xdr:cNvPr id="451" name="テキスト ボックス 450"/>
        <xdr:cNvSpPr txBox="1"/>
      </xdr:nvSpPr>
      <xdr:spPr>
        <a:xfrm>
          <a:off x="14401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68.0</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139064</xdr:rowOff>
    </xdr:from>
    <xdr:to>
      <xdr:col>20</xdr:col>
      <xdr:colOff>209550</xdr:colOff>
      <xdr:row>77</xdr:row>
      <xdr:rowOff>69214</xdr:rowOff>
    </xdr:to>
    <xdr:sp macro="" textlink="">
      <xdr:nvSpPr>
        <xdr:cNvPr id="452" name="円/楕円 451"/>
        <xdr:cNvSpPr/>
      </xdr:nvSpPr>
      <xdr:spPr>
        <a:xfrm>
          <a:off x="13843000" y="1316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53991</xdr:rowOff>
    </xdr:from>
    <xdr:ext cx="762000" cy="259045"/>
    <xdr:sp macro="" textlink="">
      <xdr:nvSpPr>
        <xdr:cNvPr id="453" name="テキスト ボックス 452"/>
        <xdr:cNvSpPr txBox="1"/>
      </xdr:nvSpPr>
      <xdr:spPr>
        <a:xfrm>
          <a:off x="13512800" y="13255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69.1</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104775</xdr:rowOff>
    </xdr:from>
    <xdr:to>
      <xdr:col>19</xdr:col>
      <xdr:colOff>6350</xdr:colOff>
      <xdr:row>78</xdr:row>
      <xdr:rowOff>34925</xdr:rowOff>
    </xdr:to>
    <xdr:sp macro="" textlink="">
      <xdr:nvSpPr>
        <xdr:cNvPr id="454" name="円/楕円 453"/>
        <xdr:cNvSpPr/>
      </xdr:nvSpPr>
      <xdr:spPr>
        <a:xfrm>
          <a:off x="12954000" y="1330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19702</xdr:rowOff>
    </xdr:from>
    <xdr:ext cx="762000" cy="259045"/>
    <xdr:sp macro="" textlink="">
      <xdr:nvSpPr>
        <xdr:cNvPr id="455" name="テキスト ボックス 454"/>
        <xdr:cNvSpPr txBox="1"/>
      </xdr:nvSpPr>
      <xdr:spPr>
        <a:xfrm>
          <a:off x="12623800" y="13392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山形県寒河江市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9086</xdr:rowOff>
    </xdr:from>
    <xdr:to>
      <xdr:col>4</xdr:col>
      <xdr:colOff>1117600</xdr:colOff>
      <xdr:row>20</xdr:row>
      <xdr:rowOff>130391</xdr:rowOff>
    </xdr:to>
    <xdr:cxnSp macro="">
      <xdr:nvCxnSpPr>
        <xdr:cNvPr id="47" name="直線コネクタ 46"/>
        <xdr:cNvCxnSpPr/>
      </xdr:nvCxnSpPr>
      <xdr:spPr bwMode="auto">
        <a:xfrm flipV="1">
          <a:off x="5651500" y="2114111"/>
          <a:ext cx="0" cy="14929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102468</xdr:rowOff>
    </xdr:from>
    <xdr:ext cx="762000" cy="259045"/>
    <xdr:sp macro="" textlink="">
      <xdr:nvSpPr>
        <xdr:cNvPr id="48" name="人口1人当たり決算額の推移最小値テキスト130"/>
        <xdr:cNvSpPr txBox="1"/>
      </xdr:nvSpPr>
      <xdr:spPr>
        <a:xfrm>
          <a:off x="5740400" y="357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60,209</a:t>
          </a:r>
          <a:endParaRPr kumimoji="1" lang="ja-JP" altLang="en-US" sz="1000" b="1">
            <a:latin typeface="ＭＳ Ｐゴシック"/>
          </a:endParaRPr>
        </a:p>
      </xdr:txBody>
    </xdr:sp>
    <xdr:clientData/>
  </xdr:oneCellAnchor>
  <xdr:twoCellAnchor>
    <xdr:from>
      <xdr:col>4</xdr:col>
      <xdr:colOff>1028700</xdr:colOff>
      <xdr:row>20</xdr:row>
      <xdr:rowOff>130391</xdr:rowOff>
    </xdr:from>
    <xdr:to>
      <xdr:col>5</xdr:col>
      <xdr:colOff>73025</xdr:colOff>
      <xdr:row>20</xdr:row>
      <xdr:rowOff>130391</xdr:rowOff>
    </xdr:to>
    <xdr:cxnSp macro="">
      <xdr:nvCxnSpPr>
        <xdr:cNvPr id="49" name="直線コネクタ 48"/>
        <xdr:cNvCxnSpPr/>
      </xdr:nvCxnSpPr>
      <xdr:spPr bwMode="auto">
        <a:xfrm>
          <a:off x="5562600" y="36070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95463</xdr:rowOff>
    </xdr:from>
    <xdr:ext cx="762000" cy="259045"/>
    <xdr:sp macro="" textlink="">
      <xdr:nvSpPr>
        <xdr:cNvPr id="50" name="人口1人当たり決算額の推移最大値テキスト130"/>
        <xdr:cNvSpPr txBox="1"/>
      </xdr:nvSpPr>
      <xdr:spPr>
        <a:xfrm>
          <a:off x="5740400" y="1857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151,638</a:t>
          </a:r>
          <a:endParaRPr kumimoji="1" lang="ja-JP" altLang="en-US" sz="1000" b="1">
            <a:latin typeface="ＭＳ Ｐゴシック"/>
          </a:endParaRPr>
        </a:p>
      </xdr:txBody>
    </xdr:sp>
    <xdr:clientData/>
  </xdr:oneCellAnchor>
  <xdr:twoCellAnchor>
    <xdr:from>
      <xdr:col>4</xdr:col>
      <xdr:colOff>1028700</xdr:colOff>
      <xdr:row>12</xdr:row>
      <xdr:rowOff>9086</xdr:rowOff>
    </xdr:from>
    <xdr:to>
      <xdr:col>5</xdr:col>
      <xdr:colOff>73025</xdr:colOff>
      <xdr:row>12</xdr:row>
      <xdr:rowOff>9086</xdr:rowOff>
    </xdr:to>
    <xdr:cxnSp macro="">
      <xdr:nvCxnSpPr>
        <xdr:cNvPr id="51" name="直線コネクタ 50"/>
        <xdr:cNvCxnSpPr/>
      </xdr:nvCxnSpPr>
      <xdr:spPr bwMode="auto">
        <a:xfrm>
          <a:off x="5562600" y="21141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61811</xdr:rowOff>
    </xdr:from>
    <xdr:to>
      <xdr:col>4</xdr:col>
      <xdr:colOff>1117600</xdr:colOff>
      <xdr:row>19</xdr:row>
      <xdr:rowOff>80393</xdr:rowOff>
    </xdr:to>
    <xdr:cxnSp macro="">
      <xdr:nvCxnSpPr>
        <xdr:cNvPr id="52" name="直線コネクタ 51"/>
        <xdr:cNvCxnSpPr/>
      </xdr:nvCxnSpPr>
      <xdr:spPr bwMode="auto">
        <a:xfrm flipV="1">
          <a:off x="5003800" y="3366986"/>
          <a:ext cx="647700" cy="185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6147</xdr:rowOff>
    </xdr:from>
    <xdr:ext cx="762000" cy="259045"/>
    <xdr:sp macro="" textlink="">
      <xdr:nvSpPr>
        <xdr:cNvPr id="53" name="人口1人当たり決算額の推移平均値テキスト130"/>
        <xdr:cNvSpPr txBox="1"/>
      </xdr:nvSpPr>
      <xdr:spPr>
        <a:xfrm>
          <a:off x="5740400" y="27969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97,219</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161070</xdr:rowOff>
    </xdr:from>
    <xdr:to>
      <xdr:col>5</xdr:col>
      <xdr:colOff>34925</xdr:colOff>
      <xdr:row>17</xdr:row>
      <xdr:rowOff>91220</xdr:rowOff>
    </xdr:to>
    <xdr:sp macro="" textlink="">
      <xdr:nvSpPr>
        <xdr:cNvPr id="54" name="フローチャート : 判断 53"/>
        <xdr:cNvSpPr/>
      </xdr:nvSpPr>
      <xdr:spPr bwMode="auto">
        <a:xfrm>
          <a:off x="5600700" y="29518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80393</xdr:rowOff>
    </xdr:from>
    <xdr:to>
      <xdr:col>4</xdr:col>
      <xdr:colOff>469900</xdr:colOff>
      <xdr:row>19</xdr:row>
      <xdr:rowOff>90370</xdr:rowOff>
    </xdr:to>
    <xdr:cxnSp macro="">
      <xdr:nvCxnSpPr>
        <xdr:cNvPr id="55" name="直線コネクタ 54"/>
        <xdr:cNvCxnSpPr/>
      </xdr:nvCxnSpPr>
      <xdr:spPr bwMode="auto">
        <a:xfrm flipV="1">
          <a:off x="4305300" y="3385568"/>
          <a:ext cx="698500" cy="99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48795</xdr:rowOff>
    </xdr:from>
    <xdr:to>
      <xdr:col>4</xdr:col>
      <xdr:colOff>520700</xdr:colOff>
      <xdr:row>17</xdr:row>
      <xdr:rowOff>150395</xdr:rowOff>
    </xdr:to>
    <xdr:sp macro="" textlink="">
      <xdr:nvSpPr>
        <xdr:cNvPr id="56" name="フローチャート : 判断 55"/>
        <xdr:cNvSpPr/>
      </xdr:nvSpPr>
      <xdr:spPr bwMode="auto">
        <a:xfrm>
          <a:off x="4953000" y="30110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160572</xdr:rowOff>
    </xdr:from>
    <xdr:ext cx="736600" cy="259045"/>
    <xdr:sp macro="" textlink="">
      <xdr:nvSpPr>
        <xdr:cNvPr id="57" name="テキスト ボックス 56"/>
        <xdr:cNvSpPr txBox="1"/>
      </xdr:nvSpPr>
      <xdr:spPr>
        <a:xfrm>
          <a:off x="4622800" y="2779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93,595</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39098</xdr:rowOff>
    </xdr:from>
    <xdr:to>
      <xdr:col>3</xdr:col>
      <xdr:colOff>904875</xdr:colOff>
      <xdr:row>19</xdr:row>
      <xdr:rowOff>90370</xdr:rowOff>
    </xdr:to>
    <xdr:cxnSp macro="">
      <xdr:nvCxnSpPr>
        <xdr:cNvPr id="58" name="直線コネクタ 57"/>
        <xdr:cNvCxnSpPr/>
      </xdr:nvCxnSpPr>
      <xdr:spPr bwMode="auto">
        <a:xfrm>
          <a:off x="3606800" y="3344273"/>
          <a:ext cx="698500" cy="512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92915</xdr:rowOff>
    </xdr:from>
    <xdr:to>
      <xdr:col>3</xdr:col>
      <xdr:colOff>955675</xdr:colOff>
      <xdr:row>18</xdr:row>
      <xdr:rowOff>23065</xdr:rowOff>
    </xdr:to>
    <xdr:sp macro="" textlink="">
      <xdr:nvSpPr>
        <xdr:cNvPr id="59" name="フローチャート : 判断 58"/>
        <xdr:cNvSpPr/>
      </xdr:nvSpPr>
      <xdr:spPr bwMode="auto">
        <a:xfrm>
          <a:off x="4254500" y="3055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33242</xdr:rowOff>
    </xdr:from>
    <xdr:ext cx="762000" cy="259045"/>
    <xdr:sp macro="" textlink="">
      <xdr:nvSpPr>
        <xdr:cNvPr id="60" name="テキスト ボックス 59"/>
        <xdr:cNvSpPr txBox="1"/>
      </xdr:nvSpPr>
      <xdr:spPr>
        <a:xfrm>
          <a:off x="3924300" y="2824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90,893</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28452</xdr:rowOff>
    </xdr:from>
    <xdr:to>
      <xdr:col>3</xdr:col>
      <xdr:colOff>206375</xdr:colOff>
      <xdr:row>19</xdr:row>
      <xdr:rowOff>39098</xdr:rowOff>
    </xdr:to>
    <xdr:cxnSp macro="">
      <xdr:nvCxnSpPr>
        <xdr:cNvPr id="61" name="直線コネクタ 60"/>
        <xdr:cNvCxnSpPr/>
      </xdr:nvCxnSpPr>
      <xdr:spPr bwMode="auto">
        <a:xfrm>
          <a:off x="2908300" y="3333627"/>
          <a:ext cx="698500" cy="106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55196</xdr:rowOff>
    </xdr:from>
    <xdr:to>
      <xdr:col>3</xdr:col>
      <xdr:colOff>257175</xdr:colOff>
      <xdr:row>17</xdr:row>
      <xdr:rowOff>156796</xdr:rowOff>
    </xdr:to>
    <xdr:sp macro="" textlink="">
      <xdr:nvSpPr>
        <xdr:cNvPr id="62" name="フローチャート : 判断 61"/>
        <xdr:cNvSpPr/>
      </xdr:nvSpPr>
      <xdr:spPr bwMode="auto">
        <a:xfrm>
          <a:off x="3556000" y="30174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166973</xdr:rowOff>
    </xdr:from>
    <xdr:ext cx="762000" cy="259045"/>
    <xdr:sp macro="" textlink="">
      <xdr:nvSpPr>
        <xdr:cNvPr id="63" name="テキスト ボックス 62"/>
        <xdr:cNvSpPr txBox="1"/>
      </xdr:nvSpPr>
      <xdr:spPr>
        <a:xfrm>
          <a:off x="3225800" y="278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93,203</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21314</xdr:rowOff>
    </xdr:from>
    <xdr:to>
      <xdr:col>2</xdr:col>
      <xdr:colOff>692150</xdr:colOff>
      <xdr:row>17</xdr:row>
      <xdr:rowOff>122914</xdr:rowOff>
    </xdr:to>
    <xdr:sp macro="" textlink="">
      <xdr:nvSpPr>
        <xdr:cNvPr id="64" name="フローチャート : 判断 63"/>
        <xdr:cNvSpPr/>
      </xdr:nvSpPr>
      <xdr:spPr bwMode="auto">
        <a:xfrm>
          <a:off x="2857500" y="29835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133091</xdr:rowOff>
    </xdr:from>
    <xdr:ext cx="762000" cy="259045"/>
    <xdr:sp macro="" textlink="">
      <xdr:nvSpPr>
        <xdr:cNvPr id="65" name="テキスト ボックス 64"/>
        <xdr:cNvSpPr txBox="1"/>
      </xdr:nvSpPr>
      <xdr:spPr>
        <a:xfrm>
          <a:off x="2527300" y="2752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95,278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19</xdr:row>
      <xdr:rowOff>11011</xdr:rowOff>
    </xdr:from>
    <xdr:to>
      <xdr:col>5</xdr:col>
      <xdr:colOff>34925</xdr:colOff>
      <xdr:row>19</xdr:row>
      <xdr:rowOff>112611</xdr:rowOff>
    </xdr:to>
    <xdr:sp macro="" textlink="">
      <xdr:nvSpPr>
        <xdr:cNvPr id="71" name="円/楕円 70"/>
        <xdr:cNvSpPr/>
      </xdr:nvSpPr>
      <xdr:spPr bwMode="auto">
        <a:xfrm>
          <a:off x="5600700" y="33161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154538</xdr:rowOff>
    </xdr:from>
    <xdr:ext cx="762000" cy="259045"/>
    <xdr:sp macro="" textlink="">
      <xdr:nvSpPr>
        <xdr:cNvPr id="72" name="人口1人当たり決算額の推移該当値テキスト130"/>
        <xdr:cNvSpPr txBox="1"/>
      </xdr:nvSpPr>
      <xdr:spPr>
        <a:xfrm>
          <a:off x="5740400" y="3288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74,909</a:t>
          </a:r>
          <a:endParaRPr kumimoji="1" lang="ja-JP" altLang="en-US" sz="1000" b="1">
            <a:solidFill>
              <a:srgbClr val="FF0000"/>
            </a:solidFill>
            <a:latin typeface="ＭＳ Ｐゴシック"/>
          </a:endParaRPr>
        </a:p>
      </xdr:txBody>
    </xdr:sp>
    <xdr:clientData/>
  </xdr:oneCellAnchor>
  <xdr:twoCellAnchor>
    <xdr:from>
      <xdr:col>4</xdr:col>
      <xdr:colOff>419100</xdr:colOff>
      <xdr:row>19</xdr:row>
      <xdr:rowOff>29593</xdr:rowOff>
    </xdr:from>
    <xdr:to>
      <xdr:col>4</xdr:col>
      <xdr:colOff>520700</xdr:colOff>
      <xdr:row>19</xdr:row>
      <xdr:rowOff>131193</xdr:rowOff>
    </xdr:to>
    <xdr:sp macro="" textlink="">
      <xdr:nvSpPr>
        <xdr:cNvPr id="73" name="円/楕円 72"/>
        <xdr:cNvSpPr/>
      </xdr:nvSpPr>
      <xdr:spPr bwMode="auto">
        <a:xfrm>
          <a:off x="4953000" y="33347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115970</xdr:rowOff>
    </xdr:from>
    <xdr:ext cx="736600" cy="259045"/>
    <xdr:sp macro="" textlink="">
      <xdr:nvSpPr>
        <xdr:cNvPr id="74" name="テキスト ボックス 73"/>
        <xdr:cNvSpPr txBox="1"/>
      </xdr:nvSpPr>
      <xdr:spPr>
        <a:xfrm>
          <a:off x="4622800" y="3421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73,771</a:t>
          </a:r>
          <a:endParaRPr kumimoji="1" lang="ja-JP" altLang="en-US" sz="1000" b="1">
            <a:solidFill>
              <a:srgbClr val="FF0000"/>
            </a:solidFill>
            <a:latin typeface="ＭＳ Ｐゴシック"/>
          </a:endParaRPr>
        </a:p>
      </xdr:txBody>
    </xdr:sp>
    <xdr:clientData/>
  </xdr:oneCellAnchor>
  <xdr:twoCellAnchor>
    <xdr:from>
      <xdr:col>3</xdr:col>
      <xdr:colOff>854075</xdr:colOff>
      <xdr:row>19</xdr:row>
      <xdr:rowOff>39570</xdr:rowOff>
    </xdr:from>
    <xdr:to>
      <xdr:col>3</xdr:col>
      <xdr:colOff>955675</xdr:colOff>
      <xdr:row>19</xdr:row>
      <xdr:rowOff>141170</xdr:rowOff>
    </xdr:to>
    <xdr:sp macro="" textlink="">
      <xdr:nvSpPr>
        <xdr:cNvPr id="75" name="円/楕円 74"/>
        <xdr:cNvSpPr/>
      </xdr:nvSpPr>
      <xdr:spPr bwMode="auto">
        <a:xfrm>
          <a:off x="4254500" y="33447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125947</xdr:rowOff>
    </xdr:from>
    <xdr:ext cx="762000" cy="259045"/>
    <xdr:sp macro="" textlink="">
      <xdr:nvSpPr>
        <xdr:cNvPr id="76" name="テキスト ボックス 75"/>
        <xdr:cNvSpPr txBox="1"/>
      </xdr:nvSpPr>
      <xdr:spPr>
        <a:xfrm>
          <a:off x="3924300" y="3431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73,160</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159748</xdr:rowOff>
    </xdr:from>
    <xdr:to>
      <xdr:col>3</xdr:col>
      <xdr:colOff>257175</xdr:colOff>
      <xdr:row>19</xdr:row>
      <xdr:rowOff>89898</xdr:rowOff>
    </xdr:to>
    <xdr:sp macro="" textlink="">
      <xdr:nvSpPr>
        <xdr:cNvPr id="77" name="円/楕円 76"/>
        <xdr:cNvSpPr/>
      </xdr:nvSpPr>
      <xdr:spPr bwMode="auto">
        <a:xfrm>
          <a:off x="3556000" y="32934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74675</xdr:rowOff>
    </xdr:from>
    <xdr:ext cx="762000" cy="259045"/>
    <xdr:sp macro="" textlink="">
      <xdr:nvSpPr>
        <xdr:cNvPr id="78" name="テキスト ボックス 77"/>
        <xdr:cNvSpPr txBox="1"/>
      </xdr:nvSpPr>
      <xdr:spPr>
        <a:xfrm>
          <a:off x="3225800" y="3379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76,300</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149102</xdr:rowOff>
    </xdr:from>
    <xdr:to>
      <xdr:col>2</xdr:col>
      <xdr:colOff>692150</xdr:colOff>
      <xdr:row>19</xdr:row>
      <xdr:rowOff>79252</xdr:rowOff>
    </xdr:to>
    <xdr:sp macro="" textlink="">
      <xdr:nvSpPr>
        <xdr:cNvPr id="79" name="円/楕円 78"/>
        <xdr:cNvSpPr/>
      </xdr:nvSpPr>
      <xdr:spPr bwMode="auto">
        <a:xfrm>
          <a:off x="2857500" y="32828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64029</xdr:rowOff>
    </xdr:from>
    <xdr:ext cx="762000" cy="259045"/>
    <xdr:sp macro="" textlink="">
      <xdr:nvSpPr>
        <xdr:cNvPr id="80" name="テキスト ボックス 79"/>
        <xdr:cNvSpPr txBox="1"/>
      </xdr:nvSpPr>
      <xdr:spPr>
        <a:xfrm>
          <a:off x="2527300" y="3369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76,952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38</xdr:row>
      <xdr:rowOff>1105</xdr:rowOff>
    </xdr:from>
    <xdr:ext cx="762000" cy="259045"/>
    <xdr:sp macro="" textlink="">
      <xdr:nvSpPr>
        <xdr:cNvPr id="97" name="テキスト ボックス 96"/>
        <xdr:cNvSpPr txBox="1"/>
      </xdr:nvSpPr>
      <xdr:spPr>
        <a:xfrm>
          <a:off x="14097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159657</xdr:rowOff>
    </xdr:from>
    <xdr:to>
      <xdr:col>5</xdr:col>
      <xdr:colOff>733425</xdr:colOff>
      <xdr:row>37</xdr:row>
      <xdr:rowOff>159657</xdr:rowOff>
    </xdr:to>
    <xdr:cxnSp macro="">
      <xdr:nvCxnSpPr>
        <xdr:cNvPr id="98" name="直線コネクタ 97"/>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9" name="テキスト ボックス 98"/>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100" name="直線コネクタ 99"/>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1" name="テキスト ボックス 100"/>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2" name="直線コネクタ 101"/>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3" name="テキスト ボックス 102"/>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4" name="直線コネクタ 103"/>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5" name="テキスト ボックス 104"/>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6" name="直線コネクタ 105"/>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7" name="テキスト ボックス 106"/>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9" name="テキスト ボックス 108"/>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208545</xdr:rowOff>
    </xdr:from>
    <xdr:to>
      <xdr:col>4</xdr:col>
      <xdr:colOff>1117600</xdr:colOff>
      <xdr:row>39</xdr:row>
      <xdr:rowOff>37846</xdr:rowOff>
    </xdr:to>
    <xdr:cxnSp macro="">
      <xdr:nvCxnSpPr>
        <xdr:cNvPr id="111" name="直線コネクタ 110"/>
        <xdr:cNvCxnSpPr/>
      </xdr:nvCxnSpPr>
      <xdr:spPr bwMode="auto">
        <a:xfrm flipV="1">
          <a:off x="5651500" y="6133095"/>
          <a:ext cx="0" cy="15438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39</xdr:row>
      <xdr:rowOff>9923</xdr:rowOff>
    </xdr:from>
    <xdr:ext cx="762000" cy="259045"/>
    <xdr:sp macro="" textlink="">
      <xdr:nvSpPr>
        <xdr:cNvPr id="112" name="人口1人当たり決算額の推移最小値テキスト445"/>
        <xdr:cNvSpPr txBox="1"/>
      </xdr:nvSpPr>
      <xdr:spPr>
        <a:xfrm>
          <a:off x="5740400" y="764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-2,020</a:t>
          </a:r>
          <a:endParaRPr kumimoji="1" lang="ja-JP" altLang="en-US" sz="1000" b="1">
            <a:latin typeface="ＭＳ Ｐゴシック"/>
          </a:endParaRPr>
        </a:p>
      </xdr:txBody>
    </xdr:sp>
    <xdr:clientData/>
  </xdr:oneCellAnchor>
  <xdr:twoCellAnchor>
    <xdr:from>
      <xdr:col>4</xdr:col>
      <xdr:colOff>1028700</xdr:colOff>
      <xdr:row>39</xdr:row>
      <xdr:rowOff>37846</xdr:rowOff>
    </xdr:from>
    <xdr:to>
      <xdr:col>5</xdr:col>
      <xdr:colOff>73025</xdr:colOff>
      <xdr:row>39</xdr:row>
      <xdr:rowOff>37846</xdr:rowOff>
    </xdr:to>
    <xdr:cxnSp macro="">
      <xdr:nvCxnSpPr>
        <xdr:cNvPr id="113" name="直線コネクタ 112"/>
        <xdr:cNvCxnSpPr/>
      </xdr:nvCxnSpPr>
      <xdr:spPr bwMode="auto">
        <a:xfrm>
          <a:off x="5562600" y="76768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123472</xdr:rowOff>
    </xdr:from>
    <xdr:ext cx="762000" cy="259045"/>
    <xdr:sp macro="" textlink="">
      <xdr:nvSpPr>
        <xdr:cNvPr id="114" name="人口1人当たり決算額の推移最大値テキスト445"/>
        <xdr:cNvSpPr txBox="1"/>
      </xdr:nvSpPr>
      <xdr:spPr>
        <a:xfrm>
          <a:off x="5740400" y="5876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45,253</a:t>
          </a:r>
          <a:endParaRPr kumimoji="1" lang="ja-JP" altLang="en-US" sz="1000" b="1">
            <a:latin typeface="ＭＳ Ｐゴシック"/>
          </a:endParaRPr>
        </a:p>
      </xdr:txBody>
    </xdr:sp>
    <xdr:clientData/>
  </xdr:oneCellAnchor>
  <xdr:twoCellAnchor>
    <xdr:from>
      <xdr:col>4</xdr:col>
      <xdr:colOff>1028700</xdr:colOff>
      <xdr:row>33</xdr:row>
      <xdr:rowOff>208545</xdr:rowOff>
    </xdr:from>
    <xdr:to>
      <xdr:col>5</xdr:col>
      <xdr:colOff>73025</xdr:colOff>
      <xdr:row>33</xdr:row>
      <xdr:rowOff>208545</xdr:rowOff>
    </xdr:to>
    <xdr:cxnSp macro="">
      <xdr:nvCxnSpPr>
        <xdr:cNvPr id="115" name="直線コネクタ 114"/>
        <xdr:cNvCxnSpPr/>
      </xdr:nvCxnSpPr>
      <xdr:spPr bwMode="auto">
        <a:xfrm>
          <a:off x="5562600" y="61330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341786</xdr:rowOff>
    </xdr:from>
    <xdr:to>
      <xdr:col>4</xdr:col>
      <xdr:colOff>1117600</xdr:colOff>
      <xdr:row>36</xdr:row>
      <xdr:rowOff>13320</xdr:rowOff>
    </xdr:to>
    <xdr:cxnSp macro="">
      <xdr:nvCxnSpPr>
        <xdr:cNvPr id="116" name="直線コネクタ 115"/>
        <xdr:cNvCxnSpPr/>
      </xdr:nvCxnSpPr>
      <xdr:spPr bwMode="auto">
        <a:xfrm flipV="1">
          <a:off x="5003800" y="6952136"/>
          <a:ext cx="647700" cy="144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16277</xdr:rowOff>
    </xdr:from>
    <xdr:ext cx="762000" cy="259045"/>
    <xdr:sp macro="" textlink="">
      <xdr:nvSpPr>
        <xdr:cNvPr id="117" name="人口1人当たり決算額の推移平均値テキスト445"/>
        <xdr:cNvSpPr txBox="1"/>
      </xdr:nvSpPr>
      <xdr:spPr>
        <a:xfrm>
          <a:off x="5740400" y="6626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23,841</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171200</xdr:rowOff>
    </xdr:from>
    <xdr:to>
      <xdr:col>5</xdr:col>
      <xdr:colOff>34925</xdr:colOff>
      <xdr:row>35</xdr:row>
      <xdr:rowOff>272800</xdr:rowOff>
    </xdr:to>
    <xdr:sp macro="" textlink="">
      <xdr:nvSpPr>
        <xdr:cNvPr id="118" name="フローチャート : 判断 117"/>
        <xdr:cNvSpPr/>
      </xdr:nvSpPr>
      <xdr:spPr bwMode="auto">
        <a:xfrm>
          <a:off x="5600700" y="67815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196168</xdr:rowOff>
    </xdr:from>
    <xdr:to>
      <xdr:col>4</xdr:col>
      <xdr:colOff>469900</xdr:colOff>
      <xdr:row>36</xdr:row>
      <xdr:rowOff>13320</xdr:rowOff>
    </xdr:to>
    <xdr:cxnSp macro="">
      <xdr:nvCxnSpPr>
        <xdr:cNvPr id="119" name="直線コネクタ 118"/>
        <xdr:cNvCxnSpPr/>
      </xdr:nvCxnSpPr>
      <xdr:spPr bwMode="auto">
        <a:xfrm>
          <a:off x="4305300" y="6806518"/>
          <a:ext cx="698500" cy="1600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171820</xdr:rowOff>
    </xdr:from>
    <xdr:to>
      <xdr:col>4</xdr:col>
      <xdr:colOff>520700</xdr:colOff>
      <xdr:row>35</xdr:row>
      <xdr:rowOff>273420</xdr:rowOff>
    </xdr:to>
    <xdr:sp macro="" textlink="">
      <xdr:nvSpPr>
        <xdr:cNvPr id="120" name="フローチャート : 判断 119"/>
        <xdr:cNvSpPr/>
      </xdr:nvSpPr>
      <xdr:spPr bwMode="auto">
        <a:xfrm>
          <a:off x="4953000" y="67821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283597</xdr:rowOff>
    </xdr:from>
    <xdr:ext cx="736600" cy="259045"/>
    <xdr:sp macro="" textlink="">
      <xdr:nvSpPr>
        <xdr:cNvPr id="121" name="テキスト ボックス 120"/>
        <xdr:cNvSpPr txBox="1"/>
      </xdr:nvSpPr>
      <xdr:spPr>
        <a:xfrm>
          <a:off x="4622800" y="6551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23,822</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129678</xdr:rowOff>
    </xdr:from>
    <xdr:to>
      <xdr:col>3</xdr:col>
      <xdr:colOff>904875</xdr:colOff>
      <xdr:row>35</xdr:row>
      <xdr:rowOff>196168</xdr:rowOff>
    </xdr:to>
    <xdr:cxnSp macro="">
      <xdr:nvCxnSpPr>
        <xdr:cNvPr id="122" name="直線コネクタ 121"/>
        <xdr:cNvCxnSpPr/>
      </xdr:nvCxnSpPr>
      <xdr:spPr bwMode="auto">
        <a:xfrm>
          <a:off x="3606800" y="6740028"/>
          <a:ext cx="698500" cy="664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73228</xdr:rowOff>
    </xdr:from>
    <xdr:to>
      <xdr:col>3</xdr:col>
      <xdr:colOff>955675</xdr:colOff>
      <xdr:row>35</xdr:row>
      <xdr:rowOff>174828</xdr:rowOff>
    </xdr:to>
    <xdr:sp macro="" textlink="">
      <xdr:nvSpPr>
        <xdr:cNvPr id="123" name="フローチャート : 判断 122"/>
        <xdr:cNvSpPr/>
      </xdr:nvSpPr>
      <xdr:spPr bwMode="auto">
        <a:xfrm>
          <a:off x="4254500" y="66835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185005</xdr:rowOff>
    </xdr:from>
    <xdr:ext cx="762000" cy="259045"/>
    <xdr:sp macro="" textlink="">
      <xdr:nvSpPr>
        <xdr:cNvPr id="124" name="テキスト ボックス 123"/>
        <xdr:cNvSpPr txBox="1"/>
      </xdr:nvSpPr>
      <xdr:spPr>
        <a:xfrm>
          <a:off x="3924300" y="6452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26,841</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326013</xdr:rowOff>
    </xdr:from>
    <xdr:to>
      <xdr:col>3</xdr:col>
      <xdr:colOff>206375</xdr:colOff>
      <xdr:row>35</xdr:row>
      <xdr:rowOff>129678</xdr:rowOff>
    </xdr:to>
    <xdr:cxnSp macro="">
      <xdr:nvCxnSpPr>
        <xdr:cNvPr id="125" name="直線コネクタ 124"/>
        <xdr:cNvCxnSpPr/>
      </xdr:nvCxnSpPr>
      <xdr:spPr bwMode="auto">
        <a:xfrm>
          <a:off x="2908300" y="6593463"/>
          <a:ext cx="698500" cy="1465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325145</xdr:rowOff>
    </xdr:from>
    <xdr:to>
      <xdr:col>3</xdr:col>
      <xdr:colOff>257175</xdr:colOff>
      <xdr:row>35</xdr:row>
      <xdr:rowOff>83845</xdr:rowOff>
    </xdr:to>
    <xdr:sp macro="" textlink="">
      <xdr:nvSpPr>
        <xdr:cNvPr id="126" name="フローチャート : 判断 125"/>
        <xdr:cNvSpPr/>
      </xdr:nvSpPr>
      <xdr:spPr bwMode="auto">
        <a:xfrm>
          <a:off x="3556000" y="65925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94022</xdr:rowOff>
    </xdr:from>
    <xdr:ext cx="762000" cy="259045"/>
    <xdr:sp macro="" textlink="">
      <xdr:nvSpPr>
        <xdr:cNvPr id="127" name="テキスト ボックス 126"/>
        <xdr:cNvSpPr txBox="1"/>
      </xdr:nvSpPr>
      <xdr:spPr>
        <a:xfrm>
          <a:off x="3225800" y="6361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29,627</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227435</xdr:rowOff>
    </xdr:from>
    <xdr:to>
      <xdr:col>2</xdr:col>
      <xdr:colOff>692150</xdr:colOff>
      <xdr:row>34</xdr:row>
      <xdr:rowOff>329036</xdr:rowOff>
    </xdr:to>
    <xdr:sp macro="" textlink="">
      <xdr:nvSpPr>
        <xdr:cNvPr id="128" name="フローチャート : 判断 127"/>
        <xdr:cNvSpPr/>
      </xdr:nvSpPr>
      <xdr:spPr bwMode="auto">
        <a:xfrm>
          <a:off x="2857500" y="6494885"/>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339212</xdr:rowOff>
    </xdr:from>
    <xdr:ext cx="762000" cy="259045"/>
    <xdr:sp macro="" textlink="">
      <xdr:nvSpPr>
        <xdr:cNvPr id="129" name="テキスト ボックス 128"/>
        <xdr:cNvSpPr txBox="1"/>
      </xdr:nvSpPr>
      <xdr:spPr>
        <a:xfrm>
          <a:off x="2527300" y="6263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32,619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290986</xdr:rowOff>
    </xdr:from>
    <xdr:to>
      <xdr:col>5</xdr:col>
      <xdr:colOff>34925</xdr:colOff>
      <xdr:row>36</xdr:row>
      <xdr:rowOff>49686</xdr:rowOff>
    </xdr:to>
    <xdr:sp macro="" textlink="">
      <xdr:nvSpPr>
        <xdr:cNvPr id="135" name="円/楕円 134"/>
        <xdr:cNvSpPr/>
      </xdr:nvSpPr>
      <xdr:spPr bwMode="auto">
        <a:xfrm>
          <a:off x="5600700" y="69013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263063</xdr:rowOff>
    </xdr:from>
    <xdr:ext cx="762000" cy="259045"/>
    <xdr:sp macro="" textlink="">
      <xdr:nvSpPr>
        <xdr:cNvPr id="136" name="人口1人当たり決算額の推移該当値テキスト445"/>
        <xdr:cNvSpPr txBox="1"/>
      </xdr:nvSpPr>
      <xdr:spPr>
        <a:xfrm>
          <a:off x="5740400" y="687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20,173</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305420</xdr:rowOff>
    </xdr:from>
    <xdr:to>
      <xdr:col>4</xdr:col>
      <xdr:colOff>520700</xdr:colOff>
      <xdr:row>36</xdr:row>
      <xdr:rowOff>64120</xdr:rowOff>
    </xdr:to>
    <xdr:sp macro="" textlink="">
      <xdr:nvSpPr>
        <xdr:cNvPr id="137" name="円/楕円 136"/>
        <xdr:cNvSpPr/>
      </xdr:nvSpPr>
      <xdr:spPr bwMode="auto">
        <a:xfrm>
          <a:off x="4953000" y="69157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48897</xdr:rowOff>
    </xdr:from>
    <xdr:ext cx="736600" cy="259045"/>
    <xdr:sp macro="" textlink="">
      <xdr:nvSpPr>
        <xdr:cNvPr id="138" name="テキスト ボックス 137"/>
        <xdr:cNvSpPr txBox="1"/>
      </xdr:nvSpPr>
      <xdr:spPr>
        <a:xfrm>
          <a:off x="4622800" y="7002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19,731</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145368</xdr:rowOff>
    </xdr:from>
    <xdr:to>
      <xdr:col>3</xdr:col>
      <xdr:colOff>955675</xdr:colOff>
      <xdr:row>35</xdr:row>
      <xdr:rowOff>246968</xdr:rowOff>
    </xdr:to>
    <xdr:sp macro="" textlink="">
      <xdr:nvSpPr>
        <xdr:cNvPr id="139" name="円/楕円 138"/>
        <xdr:cNvSpPr/>
      </xdr:nvSpPr>
      <xdr:spPr bwMode="auto">
        <a:xfrm>
          <a:off x="4254500" y="67557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231745</xdr:rowOff>
    </xdr:from>
    <xdr:ext cx="762000" cy="259045"/>
    <xdr:sp macro="" textlink="">
      <xdr:nvSpPr>
        <xdr:cNvPr id="140" name="テキスト ボックス 139"/>
        <xdr:cNvSpPr txBox="1"/>
      </xdr:nvSpPr>
      <xdr:spPr>
        <a:xfrm>
          <a:off x="3924300" y="6842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24,632</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78878</xdr:rowOff>
    </xdr:from>
    <xdr:to>
      <xdr:col>3</xdr:col>
      <xdr:colOff>257175</xdr:colOff>
      <xdr:row>35</xdr:row>
      <xdr:rowOff>180478</xdr:rowOff>
    </xdr:to>
    <xdr:sp macro="" textlink="">
      <xdr:nvSpPr>
        <xdr:cNvPr id="141" name="円/楕円 140"/>
        <xdr:cNvSpPr/>
      </xdr:nvSpPr>
      <xdr:spPr bwMode="auto">
        <a:xfrm>
          <a:off x="3556000" y="66892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165255</xdr:rowOff>
    </xdr:from>
    <xdr:ext cx="762000" cy="259045"/>
    <xdr:sp macro="" textlink="">
      <xdr:nvSpPr>
        <xdr:cNvPr id="142" name="テキスト ボックス 141"/>
        <xdr:cNvSpPr txBox="1"/>
      </xdr:nvSpPr>
      <xdr:spPr>
        <a:xfrm>
          <a:off x="3225800" y="677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26,668</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275213</xdr:rowOff>
    </xdr:from>
    <xdr:to>
      <xdr:col>2</xdr:col>
      <xdr:colOff>692150</xdr:colOff>
      <xdr:row>35</xdr:row>
      <xdr:rowOff>33913</xdr:rowOff>
    </xdr:to>
    <xdr:sp macro="" textlink="">
      <xdr:nvSpPr>
        <xdr:cNvPr id="143" name="円/楕円 142"/>
        <xdr:cNvSpPr/>
      </xdr:nvSpPr>
      <xdr:spPr bwMode="auto">
        <a:xfrm>
          <a:off x="2857500" y="65426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18690</xdr:rowOff>
    </xdr:from>
    <xdr:ext cx="762000" cy="259045"/>
    <xdr:sp macro="" textlink="">
      <xdr:nvSpPr>
        <xdr:cNvPr id="144" name="テキスト ボックス 143"/>
        <xdr:cNvSpPr txBox="1"/>
      </xdr:nvSpPr>
      <xdr:spPr>
        <a:xfrm>
          <a:off x="2527300" y="6629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31,156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山形県寒河江市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42,022
41,748
139.03
17,652,379
16,841,475
636,692
10,053,368
16,797,099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10.8
70.8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70,251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80835</xdr:rowOff>
    </xdr:from>
    <xdr:to>
      <xdr:col>6</xdr:col>
      <xdr:colOff>510540</xdr:colOff>
      <xdr:row>39</xdr:row>
      <xdr:rowOff>102730</xdr:rowOff>
    </xdr:to>
    <xdr:cxnSp macro="">
      <xdr:nvCxnSpPr>
        <xdr:cNvPr id="56" name="直線コネクタ 55"/>
        <xdr:cNvCxnSpPr/>
      </xdr:nvCxnSpPr>
      <xdr:spPr>
        <a:xfrm flipV="1">
          <a:off x="4633595" y="5395785"/>
          <a:ext cx="1270" cy="1393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106557</xdr:rowOff>
    </xdr:from>
    <xdr:ext cx="534377" cy="259045"/>
    <xdr:sp macro="" textlink="">
      <xdr:nvSpPr>
        <xdr:cNvPr id="57" name="人件費最小値テキスト"/>
        <xdr:cNvSpPr txBox="1"/>
      </xdr:nvSpPr>
      <xdr:spPr>
        <a:xfrm>
          <a:off x="4686300" y="6793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55,411</a:t>
          </a:r>
          <a:endParaRPr kumimoji="1" lang="ja-JP" altLang="en-US" sz="1000" b="1">
            <a:latin typeface="ＭＳ Ｐゴシック"/>
          </a:endParaRPr>
        </a:p>
      </xdr:txBody>
    </xdr:sp>
    <xdr:clientData/>
  </xdr:oneCellAnchor>
  <xdr:twoCellAnchor>
    <xdr:from>
      <xdr:col>6</xdr:col>
      <xdr:colOff>422275</xdr:colOff>
      <xdr:row>39</xdr:row>
      <xdr:rowOff>102730</xdr:rowOff>
    </xdr:from>
    <xdr:to>
      <xdr:col>6</xdr:col>
      <xdr:colOff>600075</xdr:colOff>
      <xdr:row>39</xdr:row>
      <xdr:rowOff>102730</xdr:rowOff>
    </xdr:to>
    <xdr:cxnSp macro="">
      <xdr:nvCxnSpPr>
        <xdr:cNvPr id="58" name="直線コネクタ 57"/>
        <xdr:cNvCxnSpPr/>
      </xdr:nvCxnSpPr>
      <xdr:spPr>
        <a:xfrm>
          <a:off x="4546600" y="678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27512</xdr:rowOff>
    </xdr:from>
    <xdr:ext cx="599010" cy="259045"/>
    <xdr:sp macro="" textlink="">
      <xdr:nvSpPr>
        <xdr:cNvPr id="59" name="人件費最大値テキスト"/>
        <xdr:cNvSpPr txBox="1"/>
      </xdr:nvSpPr>
      <xdr:spPr>
        <a:xfrm>
          <a:off x="4686300" y="5171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165,135</a:t>
          </a:r>
          <a:endParaRPr kumimoji="1" lang="ja-JP" altLang="en-US" sz="1000" b="1">
            <a:latin typeface="ＭＳ Ｐゴシック"/>
          </a:endParaRPr>
        </a:p>
      </xdr:txBody>
    </xdr:sp>
    <xdr:clientData/>
  </xdr:oneCellAnchor>
  <xdr:twoCellAnchor>
    <xdr:from>
      <xdr:col>6</xdr:col>
      <xdr:colOff>422275</xdr:colOff>
      <xdr:row>31</xdr:row>
      <xdr:rowOff>80835</xdr:rowOff>
    </xdr:from>
    <xdr:to>
      <xdr:col>6</xdr:col>
      <xdr:colOff>600075</xdr:colOff>
      <xdr:row>31</xdr:row>
      <xdr:rowOff>80835</xdr:rowOff>
    </xdr:to>
    <xdr:cxnSp macro="">
      <xdr:nvCxnSpPr>
        <xdr:cNvPr id="60" name="直線コネクタ 59"/>
        <xdr:cNvCxnSpPr/>
      </xdr:nvCxnSpPr>
      <xdr:spPr>
        <a:xfrm>
          <a:off x="4546600" y="5395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39</xdr:row>
      <xdr:rowOff>56121</xdr:rowOff>
    </xdr:from>
    <xdr:to>
      <xdr:col>6</xdr:col>
      <xdr:colOff>511175</xdr:colOff>
      <xdr:row>39</xdr:row>
      <xdr:rowOff>59322</xdr:rowOff>
    </xdr:to>
    <xdr:cxnSp macro="">
      <xdr:nvCxnSpPr>
        <xdr:cNvPr id="61" name="直線コネクタ 60"/>
        <xdr:cNvCxnSpPr/>
      </xdr:nvCxnSpPr>
      <xdr:spPr>
        <a:xfrm flipV="1">
          <a:off x="3797300" y="6742671"/>
          <a:ext cx="8382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58107</xdr:rowOff>
    </xdr:from>
    <xdr:ext cx="534377" cy="259045"/>
    <xdr:sp macro="" textlink="">
      <xdr:nvSpPr>
        <xdr:cNvPr id="62" name="人件費平均値テキスト"/>
        <xdr:cNvSpPr txBox="1"/>
      </xdr:nvSpPr>
      <xdr:spPr>
        <a:xfrm>
          <a:off x="4686300" y="62303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83,726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35230</xdr:rowOff>
    </xdr:from>
    <xdr:to>
      <xdr:col>6</xdr:col>
      <xdr:colOff>561975</xdr:colOff>
      <xdr:row>37</xdr:row>
      <xdr:rowOff>136830</xdr:rowOff>
    </xdr:to>
    <xdr:sp macro="" textlink="">
      <xdr:nvSpPr>
        <xdr:cNvPr id="63" name="フローチャート : 判断 62"/>
        <xdr:cNvSpPr/>
      </xdr:nvSpPr>
      <xdr:spPr>
        <a:xfrm>
          <a:off x="4584700" y="63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39</xdr:row>
      <xdr:rowOff>59322</xdr:rowOff>
    </xdr:from>
    <xdr:to>
      <xdr:col>5</xdr:col>
      <xdr:colOff>358775</xdr:colOff>
      <xdr:row>39</xdr:row>
      <xdr:rowOff>77013</xdr:rowOff>
    </xdr:to>
    <xdr:cxnSp macro="">
      <xdr:nvCxnSpPr>
        <xdr:cNvPr id="64" name="直線コネクタ 63"/>
        <xdr:cNvCxnSpPr/>
      </xdr:nvCxnSpPr>
      <xdr:spPr>
        <a:xfrm flipV="1">
          <a:off x="2908300" y="6745872"/>
          <a:ext cx="889000" cy="17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72072</xdr:rowOff>
    </xdr:from>
    <xdr:to>
      <xdr:col>5</xdr:col>
      <xdr:colOff>409575</xdr:colOff>
      <xdr:row>38</xdr:row>
      <xdr:rowOff>2222</xdr:rowOff>
    </xdr:to>
    <xdr:sp macro="" textlink="">
      <xdr:nvSpPr>
        <xdr:cNvPr id="65" name="フローチャート : 判断 64"/>
        <xdr:cNvSpPr/>
      </xdr:nvSpPr>
      <xdr:spPr>
        <a:xfrm>
          <a:off x="3746500" y="6415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18749</xdr:rowOff>
    </xdr:from>
    <xdr:ext cx="534377" cy="259045"/>
    <xdr:sp macro="" textlink="">
      <xdr:nvSpPr>
        <xdr:cNvPr id="66" name="テキスト ボックス 65"/>
        <xdr:cNvSpPr txBox="1"/>
      </xdr:nvSpPr>
      <xdr:spPr>
        <a:xfrm>
          <a:off x="3530111" y="6190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80,825</a:t>
          </a:r>
          <a:endParaRPr kumimoji="1" lang="ja-JP" altLang="en-US" sz="1000" b="1">
            <a:solidFill>
              <a:srgbClr val="000080"/>
            </a:solidFill>
            <a:latin typeface="ＭＳ Ｐゴシック"/>
          </a:endParaRPr>
        </a:p>
      </xdr:txBody>
    </xdr:sp>
    <xdr:clientData/>
  </xdr:oneCellAnchor>
  <xdr:twoCellAnchor>
    <xdr:from>
      <xdr:col>2</xdr:col>
      <xdr:colOff>638175</xdr:colOff>
      <xdr:row>39</xdr:row>
      <xdr:rowOff>23737</xdr:rowOff>
    </xdr:from>
    <xdr:to>
      <xdr:col>4</xdr:col>
      <xdr:colOff>155575</xdr:colOff>
      <xdr:row>39</xdr:row>
      <xdr:rowOff>77013</xdr:rowOff>
    </xdr:to>
    <xdr:cxnSp macro="">
      <xdr:nvCxnSpPr>
        <xdr:cNvPr id="67" name="直線コネクタ 66"/>
        <xdr:cNvCxnSpPr/>
      </xdr:nvCxnSpPr>
      <xdr:spPr>
        <a:xfrm>
          <a:off x="2019300" y="6710287"/>
          <a:ext cx="889000" cy="5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85738</xdr:rowOff>
    </xdr:from>
    <xdr:to>
      <xdr:col>4</xdr:col>
      <xdr:colOff>206375</xdr:colOff>
      <xdr:row>38</xdr:row>
      <xdr:rowOff>15887</xdr:rowOff>
    </xdr:to>
    <xdr:sp macro="" textlink="">
      <xdr:nvSpPr>
        <xdr:cNvPr id="68" name="フローチャート : 判断 67"/>
        <xdr:cNvSpPr/>
      </xdr:nvSpPr>
      <xdr:spPr>
        <a:xfrm>
          <a:off x="2857500" y="64293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32415</xdr:rowOff>
    </xdr:from>
    <xdr:ext cx="534377" cy="259045"/>
    <xdr:sp macro="" textlink="">
      <xdr:nvSpPr>
        <xdr:cNvPr id="69" name="テキスト ボックス 68"/>
        <xdr:cNvSpPr txBox="1"/>
      </xdr:nvSpPr>
      <xdr:spPr>
        <a:xfrm>
          <a:off x="2641111" y="6204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79,749</a:t>
          </a:r>
          <a:endParaRPr kumimoji="1" lang="ja-JP" altLang="en-US" sz="1000" b="1">
            <a:solidFill>
              <a:srgbClr val="000080"/>
            </a:solidFill>
            <a:latin typeface="ＭＳ Ｐゴシック"/>
          </a:endParaRPr>
        </a:p>
      </xdr:txBody>
    </xdr:sp>
    <xdr:clientData/>
  </xdr:oneCellAnchor>
  <xdr:twoCellAnchor>
    <xdr:from>
      <xdr:col>1</xdr:col>
      <xdr:colOff>434975</xdr:colOff>
      <xdr:row>39</xdr:row>
      <xdr:rowOff>13932</xdr:rowOff>
    </xdr:from>
    <xdr:to>
      <xdr:col>2</xdr:col>
      <xdr:colOff>638175</xdr:colOff>
      <xdr:row>39</xdr:row>
      <xdr:rowOff>23737</xdr:rowOff>
    </xdr:to>
    <xdr:cxnSp macro="">
      <xdr:nvCxnSpPr>
        <xdr:cNvPr id="70" name="直線コネクタ 69"/>
        <xdr:cNvCxnSpPr/>
      </xdr:nvCxnSpPr>
      <xdr:spPr>
        <a:xfrm>
          <a:off x="1130300" y="6700482"/>
          <a:ext cx="889000" cy="9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54788</xdr:rowOff>
    </xdr:from>
    <xdr:to>
      <xdr:col>3</xdr:col>
      <xdr:colOff>3175</xdr:colOff>
      <xdr:row>37</xdr:row>
      <xdr:rowOff>156388</xdr:rowOff>
    </xdr:to>
    <xdr:sp macro="" textlink="">
      <xdr:nvSpPr>
        <xdr:cNvPr id="71" name="フローチャート : 判断 70"/>
        <xdr:cNvSpPr/>
      </xdr:nvSpPr>
      <xdr:spPr>
        <a:xfrm>
          <a:off x="1968500" y="6398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1465</xdr:rowOff>
    </xdr:from>
    <xdr:ext cx="534377" cy="259045"/>
    <xdr:sp macro="" textlink="">
      <xdr:nvSpPr>
        <xdr:cNvPr id="72" name="テキスト ボックス 71"/>
        <xdr:cNvSpPr txBox="1"/>
      </xdr:nvSpPr>
      <xdr:spPr>
        <a:xfrm>
          <a:off x="1752111" y="6173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82,186</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24752</xdr:rowOff>
    </xdr:from>
    <xdr:to>
      <xdr:col>1</xdr:col>
      <xdr:colOff>485775</xdr:colOff>
      <xdr:row>37</xdr:row>
      <xdr:rowOff>126352</xdr:rowOff>
    </xdr:to>
    <xdr:sp macro="" textlink="">
      <xdr:nvSpPr>
        <xdr:cNvPr id="73" name="フローチャート : 判断 72"/>
        <xdr:cNvSpPr/>
      </xdr:nvSpPr>
      <xdr:spPr>
        <a:xfrm>
          <a:off x="1079500" y="6368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142879</xdr:rowOff>
    </xdr:from>
    <xdr:ext cx="534377" cy="259045"/>
    <xdr:sp macro="" textlink="">
      <xdr:nvSpPr>
        <xdr:cNvPr id="74" name="テキスト ボックス 73"/>
        <xdr:cNvSpPr txBox="1"/>
      </xdr:nvSpPr>
      <xdr:spPr>
        <a:xfrm>
          <a:off x="863111" y="6143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84,551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39</xdr:row>
      <xdr:rowOff>5321</xdr:rowOff>
    </xdr:from>
    <xdr:to>
      <xdr:col>6</xdr:col>
      <xdr:colOff>561975</xdr:colOff>
      <xdr:row>39</xdr:row>
      <xdr:rowOff>106921</xdr:rowOff>
    </xdr:to>
    <xdr:sp macro="" textlink="">
      <xdr:nvSpPr>
        <xdr:cNvPr id="80" name="円/楕円 79"/>
        <xdr:cNvSpPr/>
      </xdr:nvSpPr>
      <xdr:spPr>
        <a:xfrm>
          <a:off x="4584700" y="6691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38</xdr:row>
      <xdr:rowOff>91698</xdr:rowOff>
    </xdr:from>
    <xdr:ext cx="534377" cy="259045"/>
    <xdr:sp macro="" textlink="">
      <xdr:nvSpPr>
        <xdr:cNvPr id="81" name="人件費該当値テキスト"/>
        <xdr:cNvSpPr txBox="1"/>
      </xdr:nvSpPr>
      <xdr:spPr>
        <a:xfrm>
          <a:off x="4686300" y="6606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59,081</a:t>
          </a:r>
          <a:endParaRPr kumimoji="1" lang="ja-JP" altLang="en-US" sz="1000" b="1">
            <a:solidFill>
              <a:srgbClr val="FF0000"/>
            </a:solidFill>
            <a:latin typeface="ＭＳ Ｐゴシック"/>
          </a:endParaRPr>
        </a:p>
      </xdr:txBody>
    </xdr:sp>
    <xdr:clientData/>
  </xdr:oneCellAnchor>
  <xdr:twoCellAnchor>
    <xdr:from>
      <xdr:col>5</xdr:col>
      <xdr:colOff>307975</xdr:colOff>
      <xdr:row>39</xdr:row>
      <xdr:rowOff>8522</xdr:rowOff>
    </xdr:from>
    <xdr:to>
      <xdr:col>5</xdr:col>
      <xdr:colOff>409575</xdr:colOff>
      <xdr:row>39</xdr:row>
      <xdr:rowOff>110122</xdr:rowOff>
    </xdr:to>
    <xdr:sp macro="" textlink="">
      <xdr:nvSpPr>
        <xdr:cNvPr id="82" name="円/楕円 81"/>
        <xdr:cNvSpPr/>
      </xdr:nvSpPr>
      <xdr:spPr>
        <a:xfrm>
          <a:off x="3746500" y="669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39</xdr:row>
      <xdr:rowOff>101249</xdr:rowOff>
    </xdr:from>
    <xdr:ext cx="534377" cy="259045"/>
    <xdr:sp macro="" textlink="">
      <xdr:nvSpPr>
        <xdr:cNvPr id="83" name="テキスト ボックス 82"/>
        <xdr:cNvSpPr txBox="1"/>
      </xdr:nvSpPr>
      <xdr:spPr>
        <a:xfrm>
          <a:off x="3530111" y="6787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58,829</a:t>
          </a:r>
          <a:endParaRPr kumimoji="1" lang="ja-JP" altLang="en-US" sz="1000" b="1">
            <a:solidFill>
              <a:srgbClr val="FF0000"/>
            </a:solidFill>
            <a:latin typeface="ＭＳ Ｐゴシック"/>
          </a:endParaRPr>
        </a:p>
      </xdr:txBody>
    </xdr:sp>
    <xdr:clientData/>
  </xdr:oneCellAnchor>
  <xdr:twoCellAnchor>
    <xdr:from>
      <xdr:col>4</xdr:col>
      <xdr:colOff>104775</xdr:colOff>
      <xdr:row>39</xdr:row>
      <xdr:rowOff>26213</xdr:rowOff>
    </xdr:from>
    <xdr:to>
      <xdr:col>4</xdr:col>
      <xdr:colOff>206375</xdr:colOff>
      <xdr:row>39</xdr:row>
      <xdr:rowOff>127813</xdr:rowOff>
    </xdr:to>
    <xdr:sp macro="" textlink="">
      <xdr:nvSpPr>
        <xdr:cNvPr id="84" name="円/楕円 83"/>
        <xdr:cNvSpPr/>
      </xdr:nvSpPr>
      <xdr:spPr>
        <a:xfrm>
          <a:off x="2857500" y="671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39</xdr:row>
      <xdr:rowOff>118940</xdr:rowOff>
    </xdr:from>
    <xdr:ext cx="534377" cy="259045"/>
    <xdr:sp macro="" textlink="">
      <xdr:nvSpPr>
        <xdr:cNvPr id="85" name="テキスト ボックス 84"/>
        <xdr:cNvSpPr txBox="1"/>
      </xdr:nvSpPr>
      <xdr:spPr>
        <a:xfrm>
          <a:off x="2641111" y="6805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57,436</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144387</xdr:rowOff>
    </xdr:from>
    <xdr:to>
      <xdr:col>3</xdr:col>
      <xdr:colOff>3175</xdr:colOff>
      <xdr:row>39</xdr:row>
      <xdr:rowOff>74537</xdr:rowOff>
    </xdr:to>
    <xdr:sp macro="" textlink="">
      <xdr:nvSpPr>
        <xdr:cNvPr id="86" name="円/楕円 85"/>
        <xdr:cNvSpPr/>
      </xdr:nvSpPr>
      <xdr:spPr>
        <a:xfrm>
          <a:off x="1968500" y="6659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39</xdr:row>
      <xdr:rowOff>65664</xdr:rowOff>
    </xdr:from>
    <xdr:ext cx="534377" cy="259045"/>
    <xdr:sp macro="" textlink="">
      <xdr:nvSpPr>
        <xdr:cNvPr id="87" name="テキスト ボックス 86"/>
        <xdr:cNvSpPr txBox="1"/>
      </xdr:nvSpPr>
      <xdr:spPr>
        <a:xfrm>
          <a:off x="1752111" y="6752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61,631</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134582</xdr:rowOff>
    </xdr:from>
    <xdr:to>
      <xdr:col>1</xdr:col>
      <xdr:colOff>485775</xdr:colOff>
      <xdr:row>39</xdr:row>
      <xdr:rowOff>64732</xdr:rowOff>
    </xdr:to>
    <xdr:sp macro="" textlink="">
      <xdr:nvSpPr>
        <xdr:cNvPr id="88" name="円/楕円 87"/>
        <xdr:cNvSpPr/>
      </xdr:nvSpPr>
      <xdr:spPr>
        <a:xfrm>
          <a:off x="1079500" y="6649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39</xdr:row>
      <xdr:rowOff>55859</xdr:rowOff>
    </xdr:from>
    <xdr:ext cx="534377" cy="259045"/>
    <xdr:sp macro="" textlink="">
      <xdr:nvSpPr>
        <xdr:cNvPr id="89" name="テキスト ボックス 88"/>
        <xdr:cNvSpPr txBox="1"/>
      </xdr:nvSpPr>
      <xdr:spPr>
        <a:xfrm>
          <a:off x="863111" y="6742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62,403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59,360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98133</xdr:rowOff>
    </xdr:from>
    <xdr:to>
      <xdr:col>6</xdr:col>
      <xdr:colOff>510540</xdr:colOff>
      <xdr:row>58</xdr:row>
      <xdr:rowOff>155321</xdr:rowOff>
    </xdr:to>
    <xdr:cxnSp macro="">
      <xdr:nvCxnSpPr>
        <xdr:cNvPr id="114" name="直線コネクタ 113"/>
        <xdr:cNvCxnSpPr/>
      </xdr:nvCxnSpPr>
      <xdr:spPr>
        <a:xfrm flipV="1">
          <a:off x="4633595" y="8670633"/>
          <a:ext cx="1270" cy="1428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159148</xdr:rowOff>
    </xdr:from>
    <xdr:ext cx="534377" cy="259045"/>
    <xdr:sp macro="" textlink="">
      <xdr:nvSpPr>
        <xdr:cNvPr id="115" name="物件費最小値テキスト"/>
        <xdr:cNvSpPr txBox="1"/>
      </xdr:nvSpPr>
      <xdr:spPr>
        <a:xfrm>
          <a:off x="4686300" y="10103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43,180</a:t>
          </a:r>
          <a:endParaRPr kumimoji="1" lang="ja-JP" altLang="en-US" sz="1000" b="1">
            <a:latin typeface="ＭＳ Ｐゴシック"/>
          </a:endParaRPr>
        </a:p>
      </xdr:txBody>
    </xdr:sp>
    <xdr:clientData/>
  </xdr:oneCellAnchor>
  <xdr:twoCellAnchor>
    <xdr:from>
      <xdr:col>6</xdr:col>
      <xdr:colOff>422275</xdr:colOff>
      <xdr:row>58</xdr:row>
      <xdr:rowOff>155321</xdr:rowOff>
    </xdr:from>
    <xdr:to>
      <xdr:col>6</xdr:col>
      <xdr:colOff>600075</xdr:colOff>
      <xdr:row>58</xdr:row>
      <xdr:rowOff>155321</xdr:rowOff>
    </xdr:to>
    <xdr:cxnSp macro="">
      <xdr:nvCxnSpPr>
        <xdr:cNvPr id="116" name="直線コネクタ 115"/>
        <xdr:cNvCxnSpPr/>
      </xdr:nvCxnSpPr>
      <xdr:spPr>
        <a:xfrm>
          <a:off x="4546600" y="10099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44810</xdr:rowOff>
    </xdr:from>
    <xdr:ext cx="599010" cy="259045"/>
    <xdr:sp macro="" textlink="">
      <xdr:nvSpPr>
        <xdr:cNvPr id="117" name="物件費最大値テキスト"/>
        <xdr:cNvSpPr txBox="1"/>
      </xdr:nvSpPr>
      <xdr:spPr>
        <a:xfrm>
          <a:off x="4686300" y="8445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118,182</a:t>
          </a:r>
          <a:endParaRPr kumimoji="1" lang="ja-JP" altLang="en-US" sz="1000" b="1">
            <a:latin typeface="ＭＳ Ｐゴシック"/>
          </a:endParaRPr>
        </a:p>
      </xdr:txBody>
    </xdr:sp>
    <xdr:clientData/>
  </xdr:oneCellAnchor>
  <xdr:twoCellAnchor>
    <xdr:from>
      <xdr:col>6</xdr:col>
      <xdr:colOff>422275</xdr:colOff>
      <xdr:row>50</xdr:row>
      <xdr:rowOff>98133</xdr:rowOff>
    </xdr:from>
    <xdr:to>
      <xdr:col>6</xdr:col>
      <xdr:colOff>600075</xdr:colOff>
      <xdr:row>50</xdr:row>
      <xdr:rowOff>98133</xdr:rowOff>
    </xdr:to>
    <xdr:cxnSp macro="">
      <xdr:nvCxnSpPr>
        <xdr:cNvPr id="118" name="直線コネクタ 117"/>
        <xdr:cNvCxnSpPr/>
      </xdr:nvCxnSpPr>
      <xdr:spPr>
        <a:xfrm>
          <a:off x="4546600" y="8670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21704</xdr:rowOff>
    </xdr:from>
    <xdr:to>
      <xdr:col>6</xdr:col>
      <xdr:colOff>511175</xdr:colOff>
      <xdr:row>58</xdr:row>
      <xdr:rowOff>100685</xdr:rowOff>
    </xdr:to>
    <xdr:cxnSp macro="">
      <xdr:nvCxnSpPr>
        <xdr:cNvPr id="119" name="直線コネクタ 118"/>
        <xdr:cNvCxnSpPr/>
      </xdr:nvCxnSpPr>
      <xdr:spPr>
        <a:xfrm flipV="1">
          <a:off x="3797300" y="9965804"/>
          <a:ext cx="838200" cy="78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123550</xdr:rowOff>
    </xdr:from>
    <xdr:ext cx="534377" cy="259045"/>
    <xdr:sp macro="" textlink="">
      <xdr:nvSpPr>
        <xdr:cNvPr id="120" name="物件費平均値テキスト"/>
        <xdr:cNvSpPr txBox="1"/>
      </xdr:nvSpPr>
      <xdr:spPr>
        <a:xfrm>
          <a:off x="4686300" y="93818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70,382</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100673</xdr:rowOff>
    </xdr:from>
    <xdr:to>
      <xdr:col>6</xdr:col>
      <xdr:colOff>561975</xdr:colOff>
      <xdr:row>56</xdr:row>
      <xdr:rowOff>30823</xdr:rowOff>
    </xdr:to>
    <xdr:sp macro="" textlink="">
      <xdr:nvSpPr>
        <xdr:cNvPr id="121" name="フローチャート : 判断 120"/>
        <xdr:cNvSpPr/>
      </xdr:nvSpPr>
      <xdr:spPr>
        <a:xfrm>
          <a:off x="4584700" y="9530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100685</xdr:rowOff>
    </xdr:from>
    <xdr:to>
      <xdr:col>5</xdr:col>
      <xdr:colOff>358775</xdr:colOff>
      <xdr:row>58</xdr:row>
      <xdr:rowOff>157664</xdr:rowOff>
    </xdr:to>
    <xdr:cxnSp macro="">
      <xdr:nvCxnSpPr>
        <xdr:cNvPr id="122" name="直線コネクタ 121"/>
        <xdr:cNvCxnSpPr/>
      </xdr:nvCxnSpPr>
      <xdr:spPr>
        <a:xfrm flipV="1">
          <a:off x="2908300" y="10044785"/>
          <a:ext cx="889000" cy="56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97834</xdr:rowOff>
    </xdr:from>
    <xdr:to>
      <xdr:col>5</xdr:col>
      <xdr:colOff>409575</xdr:colOff>
      <xdr:row>56</xdr:row>
      <xdr:rowOff>27984</xdr:rowOff>
    </xdr:to>
    <xdr:sp macro="" textlink="">
      <xdr:nvSpPr>
        <xdr:cNvPr id="123" name="フローチャート : 判断 122"/>
        <xdr:cNvSpPr/>
      </xdr:nvSpPr>
      <xdr:spPr>
        <a:xfrm>
          <a:off x="3746500" y="9527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44511</xdr:rowOff>
    </xdr:from>
    <xdr:ext cx="534377" cy="259045"/>
    <xdr:sp macro="" textlink="">
      <xdr:nvSpPr>
        <xdr:cNvPr id="124" name="テキスト ボックス 123"/>
        <xdr:cNvSpPr txBox="1"/>
      </xdr:nvSpPr>
      <xdr:spPr>
        <a:xfrm>
          <a:off x="3530111" y="9302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70,531</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155569</xdr:rowOff>
    </xdr:from>
    <xdr:to>
      <xdr:col>4</xdr:col>
      <xdr:colOff>155575</xdr:colOff>
      <xdr:row>58</xdr:row>
      <xdr:rowOff>157664</xdr:rowOff>
    </xdr:to>
    <xdr:cxnSp macro="">
      <xdr:nvCxnSpPr>
        <xdr:cNvPr id="125" name="直線コネクタ 124"/>
        <xdr:cNvCxnSpPr/>
      </xdr:nvCxnSpPr>
      <xdr:spPr>
        <a:xfrm>
          <a:off x="2019300" y="10099669"/>
          <a:ext cx="889000" cy="2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108388</xdr:rowOff>
    </xdr:from>
    <xdr:to>
      <xdr:col>4</xdr:col>
      <xdr:colOff>206375</xdr:colOff>
      <xdr:row>56</xdr:row>
      <xdr:rowOff>38538</xdr:rowOff>
    </xdr:to>
    <xdr:sp macro="" textlink="">
      <xdr:nvSpPr>
        <xdr:cNvPr id="126" name="フローチャート : 判断 125"/>
        <xdr:cNvSpPr/>
      </xdr:nvSpPr>
      <xdr:spPr>
        <a:xfrm>
          <a:off x="2857500" y="9538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55065</xdr:rowOff>
    </xdr:from>
    <xdr:ext cx="534377" cy="259045"/>
    <xdr:sp macro="" textlink="">
      <xdr:nvSpPr>
        <xdr:cNvPr id="127" name="テキスト ボックス 126"/>
        <xdr:cNvSpPr txBox="1"/>
      </xdr:nvSpPr>
      <xdr:spPr>
        <a:xfrm>
          <a:off x="2641111" y="931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69,977</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155569</xdr:rowOff>
    </xdr:from>
    <xdr:to>
      <xdr:col>2</xdr:col>
      <xdr:colOff>638175</xdr:colOff>
      <xdr:row>58</xdr:row>
      <xdr:rowOff>167075</xdr:rowOff>
    </xdr:to>
    <xdr:cxnSp macro="">
      <xdr:nvCxnSpPr>
        <xdr:cNvPr id="128" name="直線コネクタ 127"/>
        <xdr:cNvCxnSpPr/>
      </xdr:nvCxnSpPr>
      <xdr:spPr>
        <a:xfrm flipV="1">
          <a:off x="1130300" y="10099669"/>
          <a:ext cx="889000" cy="11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75870</xdr:rowOff>
    </xdr:from>
    <xdr:to>
      <xdr:col>3</xdr:col>
      <xdr:colOff>3175</xdr:colOff>
      <xdr:row>57</xdr:row>
      <xdr:rowOff>6020</xdr:rowOff>
    </xdr:to>
    <xdr:sp macro="" textlink="">
      <xdr:nvSpPr>
        <xdr:cNvPr id="129" name="フローチャート : 判断 128"/>
        <xdr:cNvSpPr/>
      </xdr:nvSpPr>
      <xdr:spPr>
        <a:xfrm>
          <a:off x="1968500" y="9677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22547</xdr:rowOff>
    </xdr:from>
    <xdr:ext cx="534377" cy="259045"/>
    <xdr:sp macro="" textlink="">
      <xdr:nvSpPr>
        <xdr:cNvPr id="130" name="テキスト ボックス 129"/>
        <xdr:cNvSpPr txBox="1"/>
      </xdr:nvSpPr>
      <xdr:spPr>
        <a:xfrm>
          <a:off x="1752111" y="9452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62,684</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59201</xdr:rowOff>
    </xdr:from>
    <xdr:to>
      <xdr:col>1</xdr:col>
      <xdr:colOff>485775</xdr:colOff>
      <xdr:row>56</xdr:row>
      <xdr:rowOff>160801</xdr:rowOff>
    </xdr:to>
    <xdr:sp macro="" textlink="">
      <xdr:nvSpPr>
        <xdr:cNvPr id="131" name="フローチャート : 判断 130"/>
        <xdr:cNvSpPr/>
      </xdr:nvSpPr>
      <xdr:spPr>
        <a:xfrm>
          <a:off x="1079500" y="9660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5878</xdr:rowOff>
    </xdr:from>
    <xdr:ext cx="534377" cy="259045"/>
    <xdr:sp macro="" textlink="">
      <xdr:nvSpPr>
        <xdr:cNvPr id="132" name="テキスト ボックス 131"/>
        <xdr:cNvSpPr txBox="1"/>
      </xdr:nvSpPr>
      <xdr:spPr>
        <a:xfrm>
          <a:off x="863111" y="9435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63,559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142354</xdr:rowOff>
    </xdr:from>
    <xdr:to>
      <xdr:col>6</xdr:col>
      <xdr:colOff>561975</xdr:colOff>
      <xdr:row>58</xdr:row>
      <xdr:rowOff>72504</xdr:rowOff>
    </xdr:to>
    <xdr:sp macro="" textlink="">
      <xdr:nvSpPr>
        <xdr:cNvPr id="138" name="円/楕円 137"/>
        <xdr:cNvSpPr/>
      </xdr:nvSpPr>
      <xdr:spPr>
        <a:xfrm>
          <a:off x="4584700" y="9915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120781</xdr:rowOff>
    </xdr:from>
    <xdr:ext cx="534377" cy="259045"/>
    <xdr:sp macro="" textlink="">
      <xdr:nvSpPr>
        <xdr:cNvPr id="139" name="物件費該当値テキスト"/>
        <xdr:cNvSpPr txBox="1"/>
      </xdr:nvSpPr>
      <xdr:spPr>
        <a:xfrm>
          <a:off x="4686300" y="9893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50,194</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49885</xdr:rowOff>
    </xdr:from>
    <xdr:to>
      <xdr:col>5</xdr:col>
      <xdr:colOff>409575</xdr:colOff>
      <xdr:row>58</xdr:row>
      <xdr:rowOff>151485</xdr:rowOff>
    </xdr:to>
    <xdr:sp macro="" textlink="">
      <xdr:nvSpPr>
        <xdr:cNvPr id="140" name="円/楕円 139"/>
        <xdr:cNvSpPr/>
      </xdr:nvSpPr>
      <xdr:spPr>
        <a:xfrm>
          <a:off x="3746500" y="999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142612</xdr:rowOff>
    </xdr:from>
    <xdr:ext cx="534377" cy="259045"/>
    <xdr:sp macro="" textlink="">
      <xdr:nvSpPr>
        <xdr:cNvPr id="141" name="テキスト ボックス 140"/>
        <xdr:cNvSpPr txBox="1"/>
      </xdr:nvSpPr>
      <xdr:spPr>
        <a:xfrm>
          <a:off x="3530111" y="10086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46,048</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106864</xdr:rowOff>
    </xdr:from>
    <xdr:to>
      <xdr:col>4</xdr:col>
      <xdr:colOff>206375</xdr:colOff>
      <xdr:row>59</xdr:row>
      <xdr:rowOff>37014</xdr:rowOff>
    </xdr:to>
    <xdr:sp macro="" textlink="">
      <xdr:nvSpPr>
        <xdr:cNvPr id="142" name="円/楕円 141"/>
        <xdr:cNvSpPr/>
      </xdr:nvSpPr>
      <xdr:spPr>
        <a:xfrm>
          <a:off x="2857500" y="1005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28141</xdr:rowOff>
    </xdr:from>
    <xdr:ext cx="534377" cy="259045"/>
    <xdr:sp macro="" textlink="">
      <xdr:nvSpPr>
        <xdr:cNvPr id="143" name="テキスト ボックス 142"/>
        <xdr:cNvSpPr txBox="1"/>
      </xdr:nvSpPr>
      <xdr:spPr>
        <a:xfrm>
          <a:off x="2641111" y="10143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43,057</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104769</xdr:rowOff>
    </xdr:from>
    <xdr:to>
      <xdr:col>3</xdr:col>
      <xdr:colOff>3175</xdr:colOff>
      <xdr:row>59</xdr:row>
      <xdr:rowOff>34919</xdr:rowOff>
    </xdr:to>
    <xdr:sp macro="" textlink="">
      <xdr:nvSpPr>
        <xdr:cNvPr id="144" name="円/楕円 143"/>
        <xdr:cNvSpPr/>
      </xdr:nvSpPr>
      <xdr:spPr>
        <a:xfrm>
          <a:off x="1968500" y="10048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26046</xdr:rowOff>
    </xdr:from>
    <xdr:ext cx="534377" cy="259045"/>
    <xdr:sp macro="" textlink="">
      <xdr:nvSpPr>
        <xdr:cNvPr id="145" name="テキスト ボックス 144"/>
        <xdr:cNvSpPr txBox="1"/>
      </xdr:nvSpPr>
      <xdr:spPr>
        <a:xfrm>
          <a:off x="1752111" y="10141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43,167</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116275</xdr:rowOff>
    </xdr:from>
    <xdr:to>
      <xdr:col>1</xdr:col>
      <xdr:colOff>485775</xdr:colOff>
      <xdr:row>59</xdr:row>
      <xdr:rowOff>46425</xdr:rowOff>
    </xdr:to>
    <xdr:sp macro="" textlink="">
      <xdr:nvSpPr>
        <xdr:cNvPr id="146" name="円/楕円 145"/>
        <xdr:cNvSpPr/>
      </xdr:nvSpPr>
      <xdr:spPr>
        <a:xfrm>
          <a:off x="1079500" y="10060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37552</xdr:rowOff>
    </xdr:from>
    <xdr:ext cx="534377" cy="259045"/>
    <xdr:sp macro="" textlink="">
      <xdr:nvSpPr>
        <xdr:cNvPr id="147" name="テキスト ボックス 146"/>
        <xdr:cNvSpPr txBox="1"/>
      </xdr:nvSpPr>
      <xdr:spPr>
        <a:xfrm>
          <a:off x="863111" y="10153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42,563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1" name="テキスト ボックス 160"/>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3" name="テキスト ボックス 162"/>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5" name="テキスト ボックス 164"/>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7" name="テキスト ボックス 166"/>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53289</xdr:rowOff>
    </xdr:from>
    <xdr:to>
      <xdr:col>6</xdr:col>
      <xdr:colOff>510540</xdr:colOff>
      <xdr:row>79</xdr:row>
      <xdr:rowOff>80395</xdr:rowOff>
    </xdr:to>
    <xdr:cxnSp macro="">
      <xdr:nvCxnSpPr>
        <xdr:cNvPr id="173" name="直線コネクタ 172"/>
        <xdr:cNvCxnSpPr/>
      </xdr:nvCxnSpPr>
      <xdr:spPr>
        <a:xfrm flipV="1">
          <a:off x="4633595" y="12054789"/>
          <a:ext cx="1270" cy="1570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84222</xdr:rowOff>
    </xdr:from>
    <xdr:ext cx="378565" cy="259045"/>
    <xdr:sp macro="" textlink="">
      <xdr:nvSpPr>
        <xdr:cNvPr id="174" name="維持補修費最小値テキスト"/>
        <xdr:cNvSpPr txBox="1"/>
      </xdr:nvSpPr>
      <xdr:spPr>
        <a:xfrm>
          <a:off x="4686300" y="13628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566</a:t>
          </a:r>
          <a:endParaRPr kumimoji="1" lang="ja-JP" altLang="en-US" sz="1000" b="1">
            <a:latin typeface="ＭＳ Ｐゴシック"/>
          </a:endParaRPr>
        </a:p>
      </xdr:txBody>
    </xdr:sp>
    <xdr:clientData/>
  </xdr:oneCellAnchor>
  <xdr:twoCellAnchor>
    <xdr:from>
      <xdr:col>6</xdr:col>
      <xdr:colOff>422275</xdr:colOff>
      <xdr:row>79</xdr:row>
      <xdr:rowOff>80395</xdr:rowOff>
    </xdr:from>
    <xdr:to>
      <xdr:col>6</xdr:col>
      <xdr:colOff>600075</xdr:colOff>
      <xdr:row>79</xdr:row>
      <xdr:rowOff>80395</xdr:rowOff>
    </xdr:to>
    <xdr:cxnSp macro="">
      <xdr:nvCxnSpPr>
        <xdr:cNvPr id="175" name="直線コネクタ 174"/>
        <xdr:cNvCxnSpPr/>
      </xdr:nvCxnSpPr>
      <xdr:spPr>
        <a:xfrm>
          <a:off x="4546600" y="13624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171416</xdr:rowOff>
    </xdr:from>
    <xdr:ext cx="534377" cy="259045"/>
    <xdr:sp macro="" textlink="">
      <xdr:nvSpPr>
        <xdr:cNvPr id="176" name="維持補修費最大値テキスト"/>
        <xdr:cNvSpPr txBox="1"/>
      </xdr:nvSpPr>
      <xdr:spPr>
        <a:xfrm>
          <a:off x="4686300" y="11830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48,646</a:t>
          </a:r>
          <a:endParaRPr kumimoji="1" lang="ja-JP" altLang="en-US" sz="1000" b="1">
            <a:latin typeface="ＭＳ Ｐゴシック"/>
          </a:endParaRPr>
        </a:p>
      </xdr:txBody>
    </xdr:sp>
    <xdr:clientData/>
  </xdr:oneCellAnchor>
  <xdr:twoCellAnchor>
    <xdr:from>
      <xdr:col>6</xdr:col>
      <xdr:colOff>422275</xdr:colOff>
      <xdr:row>70</xdr:row>
      <xdr:rowOff>53289</xdr:rowOff>
    </xdr:from>
    <xdr:to>
      <xdr:col>6</xdr:col>
      <xdr:colOff>600075</xdr:colOff>
      <xdr:row>70</xdr:row>
      <xdr:rowOff>53289</xdr:rowOff>
    </xdr:to>
    <xdr:cxnSp macro="">
      <xdr:nvCxnSpPr>
        <xdr:cNvPr id="177" name="直線コネクタ 176"/>
        <xdr:cNvCxnSpPr/>
      </xdr:nvCxnSpPr>
      <xdr:spPr>
        <a:xfrm>
          <a:off x="4546600" y="12054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42120</xdr:rowOff>
    </xdr:from>
    <xdr:to>
      <xdr:col>6</xdr:col>
      <xdr:colOff>511175</xdr:colOff>
      <xdr:row>78</xdr:row>
      <xdr:rowOff>89114</xdr:rowOff>
    </xdr:to>
    <xdr:cxnSp macro="">
      <xdr:nvCxnSpPr>
        <xdr:cNvPr id="178" name="直線コネクタ 177"/>
        <xdr:cNvCxnSpPr/>
      </xdr:nvCxnSpPr>
      <xdr:spPr>
        <a:xfrm>
          <a:off x="3797300" y="13415220"/>
          <a:ext cx="838200" cy="46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18051</xdr:rowOff>
    </xdr:from>
    <xdr:ext cx="469744" cy="259045"/>
    <xdr:sp macro="" textlink="">
      <xdr:nvSpPr>
        <xdr:cNvPr id="179" name="維持補修費平均値テキスト"/>
        <xdr:cNvSpPr txBox="1"/>
      </xdr:nvSpPr>
      <xdr:spPr>
        <a:xfrm>
          <a:off x="4686300" y="132197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6,870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166624</xdr:rowOff>
    </xdr:from>
    <xdr:to>
      <xdr:col>6</xdr:col>
      <xdr:colOff>561975</xdr:colOff>
      <xdr:row>78</xdr:row>
      <xdr:rowOff>96774</xdr:rowOff>
    </xdr:to>
    <xdr:sp macro="" textlink="">
      <xdr:nvSpPr>
        <xdr:cNvPr id="180" name="フローチャート : 判断 179"/>
        <xdr:cNvSpPr/>
      </xdr:nvSpPr>
      <xdr:spPr>
        <a:xfrm>
          <a:off x="4584700" y="1336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42120</xdr:rowOff>
    </xdr:from>
    <xdr:to>
      <xdr:col>5</xdr:col>
      <xdr:colOff>358775</xdr:colOff>
      <xdr:row>78</xdr:row>
      <xdr:rowOff>89702</xdr:rowOff>
    </xdr:to>
    <xdr:cxnSp macro="">
      <xdr:nvCxnSpPr>
        <xdr:cNvPr id="181" name="直線コネクタ 180"/>
        <xdr:cNvCxnSpPr/>
      </xdr:nvCxnSpPr>
      <xdr:spPr>
        <a:xfrm flipV="1">
          <a:off x="2908300" y="13415220"/>
          <a:ext cx="889000" cy="47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163195</xdr:rowOff>
    </xdr:from>
    <xdr:to>
      <xdr:col>5</xdr:col>
      <xdr:colOff>409575</xdr:colOff>
      <xdr:row>78</xdr:row>
      <xdr:rowOff>93345</xdr:rowOff>
    </xdr:to>
    <xdr:sp macro="" textlink="">
      <xdr:nvSpPr>
        <xdr:cNvPr id="182" name="フローチャート : 判断 181"/>
        <xdr:cNvSpPr/>
      </xdr:nvSpPr>
      <xdr:spPr>
        <a:xfrm>
          <a:off x="3746500" y="1336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84472</xdr:rowOff>
    </xdr:from>
    <xdr:ext cx="469744" cy="259045"/>
    <xdr:sp macro="" textlink="">
      <xdr:nvSpPr>
        <xdr:cNvPr id="183" name="テキスト ボックス 182"/>
        <xdr:cNvSpPr txBox="1"/>
      </xdr:nvSpPr>
      <xdr:spPr>
        <a:xfrm>
          <a:off x="3562427" y="1345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6,975</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60082</xdr:rowOff>
    </xdr:from>
    <xdr:to>
      <xdr:col>4</xdr:col>
      <xdr:colOff>155575</xdr:colOff>
      <xdr:row>78</xdr:row>
      <xdr:rowOff>89702</xdr:rowOff>
    </xdr:to>
    <xdr:cxnSp macro="">
      <xdr:nvCxnSpPr>
        <xdr:cNvPr id="184" name="直線コネクタ 183"/>
        <xdr:cNvCxnSpPr/>
      </xdr:nvCxnSpPr>
      <xdr:spPr>
        <a:xfrm>
          <a:off x="2019300" y="13433182"/>
          <a:ext cx="889000" cy="29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17120</xdr:rowOff>
    </xdr:from>
    <xdr:to>
      <xdr:col>4</xdr:col>
      <xdr:colOff>206375</xdr:colOff>
      <xdr:row>78</xdr:row>
      <xdr:rowOff>118720</xdr:rowOff>
    </xdr:to>
    <xdr:sp macro="" textlink="">
      <xdr:nvSpPr>
        <xdr:cNvPr id="185" name="フローチャート : 判断 184"/>
        <xdr:cNvSpPr/>
      </xdr:nvSpPr>
      <xdr:spPr>
        <a:xfrm>
          <a:off x="2857500" y="133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135247</xdr:rowOff>
    </xdr:from>
    <xdr:ext cx="469744" cy="259045"/>
    <xdr:sp macro="" textlink="">
      <xdr:nvSpPr>
        <xdr:cNvPr id="186" name="テキスト ボックス 185"/>
        <xdr:cNvSpPr txBox="1"/>
      </xdr:nvSpPr>
      <xdr:spPr>
        <a:xfrm>
          <a:off x="2673427" y="13165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6,198</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46921</xdr:rowOff>
    </xdr:from>
    <xdr:to>
      <xdr:col>2</xdr:col>
      <xdr:colOff>638175</xdr:colOff>
      <xdr:row>78</xdr:row>
      <xdr:rowOff>60082</xdr:rowOff>
    </xdr:to>
    <xdr:cxnSp macro="">
      <xdr:nvCxnSpPr>
        <xdr:cNvPr id="187" name="直線コネクタ 186"/>
        <xdr:cNvCxnSpPr/>
      </xdr:nvCxnSpPr>
      <xdr:spPr>
        <a:xfrm>
          <a:off x="1130300" y="13420021"/>
          <a:ext cx="889000" cy="13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11471</xdr:rowOff>
    </xdr:from>
    <xdr:to>
      <xdr:col>3</xdr:col>
      <xdr:colOff>3175</xdr:colOff>
      <xdr:row>78</xdr:row>
      <xdr:rowOff>113071</xdr:rowOff>
    </xdr:to>
    <xdr:sp macro="" textlink="">
      <xdr:nvSpPr>
        <xdr:cNvPr id="188" name="フローチャート : 判断 187"/>
        <xdr:cNvSpPr/>
      </xdr:nvSpPr>
      <xdr:spPr>
        <a:xfrm>
          <a:off x="1968500" y="1338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104198</xdr:rowOff>
    </xdr:from>
    <xdr:ext cx="469744" cy="259045"/>
    <xdr:sp macro="" textlink="">
      <xdr:nvSpPr>
        <xdr:cNvPr id="189" name="テキスト ボックス 188"/>
        <xdr:cNvSpPr txBox="1"/>
      </xdr:nvSpPr>
      <xdr:spPr>
        <a:xfrm>
          <a:off x="1784427" y="13477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6,371</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9968</xdr:rowOff>
    </xdr:from>
    <xdr:to>
      <xdr:col>1</xdr:col>
      <xdr:colOff>485775</xdr:colOff>
      <xdr:row>78</xdr:row>
      <xdr:rowOff>111568</xdr:rowOff>
    </xdr:to>
    <xdr:sp macro="" textlink="">
      <xdr:nvSpPr>
        <xdr:cNvPr id="190" name="フローチャート : 判断 189"/>
        <xdr:cNvSpPr/>
      </xdr:nvSpPr>
      <xdr:spPr>
        <a:xfrm>
          <a:off x="1079500" y="1338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102695</xdr:rowOff>
    </xdr:from>
    <xdr:ext cx="469744" cy="259045"/>
    <xdr:sp macro="" textlink="">
      <xdr:nvSpPr>
        <xdr:cNvPr id="191" name="テキスト ボックス 190"/>
        <xdr:cNvSpPr txBox="1"/>
      </xdr:nvSpPr>
      <xdr:spPr>
        <a:xfrm>
          <a:off x="895427" y="13475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38314</xdr:rowOff>
    </xdr:from>
    <xdr:to>
      <xdr:col>6</xdr:col>
      <xdr:colOff>561975</xdr:colOff>
      <xdr:row>78</xdr:row>
      <xdr:rowOff>139914</xdr:rowOff>
    </xdr:to>
    <xdr:sp macro="" textlink="">
      <xdr:nvSpPr>
        <xdr:cNvPr id="197" name="円/楕円 196"/>
        <xdr:cNvSpPr/>
      </xdr:nvSpPr>
      <xdr:spPr>
        <a:xfrm>
          <a:off x="4584700" y="1341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16741</xdr:rowOff>
    </xdr:from>
    <xdr:ext cx="469744" cy="259045"/>
    <xdr:sp macro="" textlink="">
      <xdr:nvSpPr>
        <xdr:cNvPr id="198" name="維持補修費該当値テキスト"/>
        <xdr:cNvSpPr txBox="1"/>
      </xdr:nvSpPr>
      <xdr:spPr>
        <a:xfrm>
          <a:off x="4686300" y="13389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5,549</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162770</xdr:rowOff>
    </xdr:from>
    <xdr:to>
      <xdr:col>5</xdr:col>
      <xdr:colOff>409575</xdr:colOff>
      <xdr:row>78</xdr:row>
      <xdr:rowOff>92920</xdr:rowOff>
    </xdr:to>
    <xdr:sp macro="" textlink="">
      <xdr:nvSpPr>
        <xdr:cNvPr id="199" name="円/楕円 198"/>
        <xdr:cNvSpPr/>
      </xdr:nvSpPr>
      <xdr:spPr>
        <a:xfrm>
          <a:off x="3746500" y="1336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109447</xdr:rowOff>
    </xdr:from>
    <xdr:ext cx="469744" cy="259045"/>
    <xdr:sp macro="" textlink="">
      <xdr:nvSpPr>
        <xdr:cNvPr id="200" name="テキスト ボックス 199"/>
        <xdr:cNvSpPr txBox="1"/>
      </xdr:nvSpPr>
      <xdr:spPr>
        <a:xfrm>
          <a:off x="3562427" y="13139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6,988</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38902</xdr:rowOff>
    </xdr:from>
    <xdr:to>
      <xdr:col>4</xdr:col>
      <xdr:colOff>206375</xdr:colOff>
      <xdr:row>78</xdr:row>
      <xdr:rowOff>140502</xdr:rowOff>
    </xdr:to>
    <xdr:sp macro="" textlink="">
      <xdr:nvSpPr>
        <xdr:cNvPr id="201" name="円/楕円 200"/>
        <xdr:cNvSpPr/>
      </xdr:nvSpPr>
      <xdr:spPr>
        <a:xfrm>
          <a:off x="2857500" y="13412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131629</xdr:rowOff>
    </xdr:from>
    <xdr:ext cx="469744" cy="259045"/>
    <xdr:sp macro="" textlink="">
      <xdr:nvSpPr>
        <xdr:cNvPr id="202" name="テキスト ボックス 201"/>
        <xdr:cNvSpPr txBox="1"/>
      </xdr:nvSpPr>
      <xdr:spPr>
        <a:xfrm>
          <a:off x="2673427" y="13504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5,531</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9282</xdr:rowOff>
    </xdr:from>
    <xdr:to>
      <xdr:col>3</xdr:col>
      <xdr:colOff>3175</xdr:colOff>
      <xdr:row>78</xdr:row>
      <xdr:rowOff>110882</xdr:rowOff>
    </xdr:to>
    <xdr:sp macro="" textlink="">
      <xdr:nvSpPr>
        <xdr:cNvPr id="203" name="円/楕円 202"/>
        <xdr:cNvSpPr/>
      </xdr:nvSpPr>
      <xdr:spPr>
        <a:xfrm>
          <a:off x="1968500" y="13382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127409</xdr:rowOff>
    </xdr:from>
    <xdr:ext cx="469744" cy="259045"/>
    <xdr:sp macro="" textlink="">
      <xdr:nvSpPr>
        <xdr:cNvPr id="204" name="テキスト ボックス 203"/>
        <xdr:cNvSpPr txBox="1"/>
      </xdr:nvSpPr>
      <xdr:spPr>
        <a:xfrm>
          <a:off x="1784427" y="13157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6,438</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167571</xdr:rowOff>
    </xdr:from>
    <xdr:to>
      <xdr:col>1</xdr:col>
      <xdr:colOff>485775</xdr:colOff>
      <xdr:row>78</xdr:row>
      <xdr:rowOff>97721</xdr:rowOff>
    </xdr:to>
    <xdr:sp macro="" textlink="">
      <xdr:nvSpPr>
        <xdr:cNvPr id="205" name="円/楕円 204"/>
        <xdr:cNvSpPr/>
      </xdr:nvSpPr>
      <xdr:spPr>
        <a:xfrm>
          <a:off x="1079500" y="13369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114248</xdr:rowOff>
    </xdr:from>
    <xdr:ext cx="469744" cy="259045"/>
    <xdr:sp macro="" textlink="">
      <xdr:nvSpPr>
        <xdr:cNvPr id="206" name="テキスト ボックス 205"/>
        <xdr:cNvSpPr txBox="1"/>
      </xdr:nvSpPr>
      <xdr:spPr>
        <a:xfrm>
          <a:off x="895427" y="13144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6,841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72,182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11830</xdr:rowOff>
    </xdr:from>
    <xdr:to>
      <xdr:col>6</xdr:col>
      <xdr:colOff>510540</xdr:colOff>
      <xdr:row>98</xdr:row>
      <xdr:rowOff>41697</xdr:rowOff>
    </xdr:to>
    <xdr:cxnSp macro="">
      <xdr:nvCxnSpPr>
        <xdr:cNvPr id="233" name="直線コネクタ 232"/>
        <xdr:cNvCxnSpPr/>
      </xdr:nvCxnSpPr>
      <xdr:spPr>
        <a:xfrm flipV="1">
          <a:off x="4633595" y="15442330"/>
          <a:ext cx="1270" cy="1401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45524</xdr:rowOff>
    </xdr:from>
    <xdr:ext cx="534377" cy="259045"/>
    <xdr:sp macro="" textlink="">
      <xdr:nvSpPr>
        <xdr:cNvPr id="234" name="扶助費最小値テキスト"/>
        <xdr:cNvSpPr txBox="1"/>
      </xdr:nvSpPr>
      <xdr:spPr>
        <a:xfrm>
          <a:off x="4686300" y="16847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54,002</a:t>
          </a:r>
          <a:endParaRPr kumimoji="1" lang="ja-JP" altLang="en-US" sz="1000" b="1">
            <a:latin typeface="ＭＳ Ｐゴシック"/>
          </a:endParaRPr>
        </a:p>
      </xdr:txBody>
    </xdr:sp>
    <xdr:clientData/>
  </xdr:oneCellAnchor>
  <xdr:twoCellAnchor>
    <xdr:from>
      <xdr:col>6</xdr:col>
      <xdr:colOff>422275</xdr:colOff>
      <xdr:row>98</xdr:row>
      <xdr:rowOff>41697</xdr:rowOff>
    </xdr:from>
    <xdr:to>
      <xdr:col>6</xdr:col>
      <xdr:colOff>600075</xdr:colOff>
      <xdr:row>98</xdr:row>
      <xdr:rowOff>41697</xdr:rowOff>
    </xdr:to>
    <xdr:cxnSp macro="">
      <xdr:nvCxnSpPr>
        <xdr:cNvPr id="235" name="直線コネクタ 234"/>
        <xdr:cNvCxnSpPr/>
      </xdr:nvCxnSpPr>
      <xdr:spPr>
        <a:xfrm>
          <a:off x="4546600" y="16843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129957</xdr:rowOff>
    </xdr:from>
    <xdr:ext cx="599010" cy="259045"/>
    <xdr:sp macro="" textlink="">
      <xdr:nvSpPr>
        <xdr:cNvPr id="236" name="扶助費最大値テキスト"/>
        <xdr:cNvSpPr txBox="1"/>
      </xdr:nvSpPr>
      <xdr:spPr>
        <a:xfrm>
          <a:off x="4686300" y="15217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139,831</a:t>
          </a:r>
          <a:endParaRPr kumimoji="1" lang="ja-JP" altLang="en-US" sz="1000" b="1">
            <a:latin typeface="ＭＳ Ｐゴシック"/>
          </a:endParaRPr>
        </a:p>
      </xdr:txBody>
    </xdr:sp>
    <xdr:clientData/>
  </xdr:oneCellAnchor>
  <xdr:twoCellAnchor>
    <xdr:from>
      <xdr:col>6</xdr:col>
      <xdr:colOff>422275</xdr:colOff>
      <xdr:row>90</xdr:row>
      <xdr:rowOff>11830</xdr:rowOff>
    </xdr:from>
    <xdr:to>
      <xdr:col>6</xdr:col>
      <xdr:colOff>600075</xdr:colOff>
      <xdr:row>90</xdr:row>
      <xdr:rowOff>11830</xdr:rowOff>
    </xdr:to>
    <xdr:cxnSp macro="">
      <xdr:nvCxnSpPr>
        <xdr:cNvPr id="237" name="直線コネクタ 236"/>
        <xdr:cNvCxnSpPr/>
      </xdr:nvCxnSpPr>
      <xdr:spPr>
        <a:xfrm>
          <a:off x="4546600" y="1544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127177</xdr:rowOff>
    </xdr:from>
    <xdr:to>
      <xdr:col>6</xdr:col>
      <xdr:colOff>511175</xdr:colOff>
      <xdr:row>98</xdr:row>
      <xdr:rowOff>157</xdr:rowOff>
    </xdr:to>
    <xdr:cxnSp macro="">
      <xdr:nvCxnSpPr>
        <xdr:cNvPr id="238" name="直線コネクタ 237"/>
        <xdr:cNvCxnSpPr/>
      </xdr:nvCxnSpPr>
      <xdr:spPr>
        <a:xfrm flipV="1">
          <a:off x="3797300" y="16757827"/>
          <a:ext cx="838200" cy="4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40960</xdr:rowOff>
    </xdr:from>
    <xdr:ext cx="534377" cy="259045"/>
    <xdr:sp macro="" textlink="">
      <xdr:nvSpPr>
        <xdr:cNvPr id="239" name="扶助費平均値テキスト"/>
        <xdr:cNvSpPr txBox="1"/>
      </xdr:nvSpPr>
      <xdr:spPr>
        <a:xfrm>
          <a:off x="4686300" y="161572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83,837</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18083</xdr:rowOff>
    </xdr:from>
    <xdr:to>
      <xdr:col>6</xdr:col>
      <xdr:colOff>561975</xdr:colOff>
      <xdr:row>95</xdr:row>
      <xdr:rowOff>119683</xdr:rowOff>
    </xdr:to>
    <xdr:sp macro="" textlink="">
      <xdr:nvSpPr>
        <xdr:cNvPr id="240" name="フローチャート : 判断 239"/>
        <xdr:cNvSpPr/>
      </xdr:nvSpPr>
      <xdr:spPr>
        <a:xfrm>
          <a:off x="4584700" y="16305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157</xdr:rowOff>
    </xdr:from>
    <xdr:to>
      <xdr:col>5</xdr:col>
      <xdr:colOff>358775</xdr:colOff>
      <xdr:row>98</xdr:row>
      <xdr:rowOff>50088</xdr:rowOff>
    </xdr:to>
    <xdr:cxnSp macro="">
      <xdr:nvCxnSpPr>
        <xdr:cNvPr id="241" name="直線コネクタ 240"/>
        <xdr:cNvCxnSpPr/>
      </xdr:nvCxnSpPr>
      <xdr:spPr>
        <a:xfrm flipV="1">
          <a:off x="2908300" y="16802257"/>
          <a:ext cx="889000" cy="49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141739</xdr:rowOff>
    </xdr:from>
    <xdr:to>
      <xdr:col>5</xdr:col>
      <xdr:colOff>409575</xdr:colOff>
      <xdr:row>96</xdr:row>
      <xdr:rowOff>71889</xdr:rowOff>
    </xdr:to>
    <xdr:sp macro="" textlink="">
      <xdr:nvSpPr>
        <xdr:cNvPr id="242" name="フローチャート : 判断 241"/>
        <xdr:cNvSpPr/>
      </xdr:nvSpPr>
      <xdr:spPr>
        <a:xfrm>
          <a:off x="3746500" y="16429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88416</xdr:rowOff>
    </xdr:from>
    <xdr:ext cx="534377" cy="259045"/>
    <xdr:sp macro="" textlink="">
      <xdr:nvSpPr>
        <xdr:cNvPr id="243" name="テキスト ボックス 242"/>
        <xdr:cNvSpPr txBox="1"/>
      </xdr:nvSpPr>
      <xdr:spPr>
        <a:xfrm>
          <a:off x="3530111" y="16204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76,264</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50088</xdr:rowOff>
    </xdr:from>
    <xdr:to>
      <xdr:col>4</xdr:col>
      <xdr:colOff>155575</xdr:colOff>
      <xdr:row>98</xdr:row>
      <xdr:rowOff>63283</xdr:rowOff>
    </xdr:to>
    <xdr:cxnSp macro="">
      <xdr:nvCxnSpPr>
        <xdr:cNvPr id="244" name="直線コネクタ 243"/>
        <xdr:cNvCxnSpPr/>
      </xdr:nvCxnSpPr>
      <xdr:spPr>
        <a:xfrm flipV="1">
          <a:off x="2019300" y="16852188"/>
          <a:ext cx="889000" cy="13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66366</xdr:rowOff>
    </xdr:from>
    <xdr:to>
      <xdr:col>4</xdr:col>
      <xdr:colOff>206375</xdr:colOff>
      <xdr:row>96</xdr:row>
      <xdr:rowOff>167966</xdr:rowOff>
    </xdr:to>
    <xdr:sp macro="" textlink="">
      <xdr:nvSpPr>
        <xdr:cNvPr id="245" name="フローチャート : 判断 244"/>
        <xdr:cNvSpPr/>
      </xdr:nvSpPr>
      <xdr:spPr>
        <a:xfrm>
          <a:off x="2857500" y="1652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13043</xdr:rowOff>
    </xdr:from>
    <xdr:ext cx="534377" cy="259045"/>
    <xdr:sp macro="" textlink="">
      <xdr:nvSpPr>
        <xdr:cNvPr id="246" name="テキスト ボックス 245"/>
        <xdr:cNvSpPr txBox="1"/>
      </xdr:nvSpPr>
      <xdr:spPr>
        <a:xfrm>
          <a:off x="2641111" y="16300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70,380</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63283</xdr:rowOff>
    </xdr:from>
    <xdr:to>
      <xdr:col>2</xdr:col>
      <xdr:colOff>638175</xdr:colOff>
      <xdr:row>98</xdr:row>
      <xdr:rowOff>87644</xdr:rowOff>
    </xdr:to>
    <xdr:cxnSp macro="">
      <xdr:nvCxnSpPr>
        <xdr:cNvPr id="247" name="直線コネクタ 246"/>
        <xdr:cNvCxnSpPr/>
      </xdr:nvCxnSpPr>
      <xdr:spPr>
        <a:xfrm flipV="1">
          <a:off x="1130300" y="16865383"/>
          <a:ext cx="889000" cy="24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89407</xdr:rowOff>
    </xdr:from>
    <xdr:to>
      <xdr:col>3</xdr:col>
      <xdr:colOff>3175</xdr:colOff>
      <xdr:row>97</xdr:row>
      <xdr:rowOff>19557</xdr:rowOff>
    </xdr:to>
    <xdr:sp macro="" textlink="">
      <xdr:nvSpPr>
        <xdr:cNvPr id="248" name="フローチャート : 判断 247"/>
        <xdr:cNvSpPr/>
      </xdr:nvSpPr>
      <xdr:spPr>
        <a:xfrm>
          <a:off x="1968500" y="16548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36084</xdr:rowOff>
    </xdr:from>
    <xdr:ext cx="534377" cy="259045"/>
    <xdr:sp macro="" textlink="">
      <xdr:nvSpPr>
        <xdr:cNvPr id="249" name="テキスト ボックス 248"/>
        <xdr:cNvSpPr txBox="1"/>
      </xdr:nvSpPr>
      <xdr:spPr>
        <a:xfrm>
          <a:off x="1752111" y="16323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68,969</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93717</xdr:rowOff>
    </xdr:from>
    <xdr:to>
      <xdr:col>1</xdr:col>
      <xdr:colOff>485775</xdr:colOff>
      <xdr:row>97</xdr:row>
      <xdr:rowOff>23867</xdr:rowOff>
    </xdr:to>
    <xdr:sp macro="" textlink="">
      <xdr:nvSpPr>
        <xdr:cNvPr id="250" name="フローチャート : 判断 249"/>
        <xdr:cNvSpPr/>
      </xdr:nvSpPr>
      <xdr:spPr>
        <a:xfrm>
          <a:off x="1079500" y="16552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40394</xdr:rowOff>
    </xdr:from>
    <xdr:ext cx="534377" cy="259045"/>
    <xdr:sp macro="" textlink="">
      <xdr:nvSpPr>
        <xdr:cNvPr id="251" name="テキスト ボックス 250"/>
        <xdr:cNvSpPr txBox="1"/>
      </xdr:nvSpPr>
      <xdr:spPr>
        <a:xfrm>
          <a:off x="863111" y="1632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68,705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76377</xdr:rowOff>
    </xdr:from>
    <xdr:to>
      <xdr:col>6</xdr:col>
      <xdr:colOff>561975</xdr:colOff>
      <xdr:row>98</xdr:row>
      <xdr:rowOff>6527</xdr:rowOff>
    </xdr:to>
    <xdr:sp macro="" textlink="">
      <xdr:nvSpPr>
        <xdr:cNvPr id="257" name="円/楕円 256"/>
        <xdr:cNvSpPr/>
      </xdr:nvSpPr>
      <xdr:spPr>
        <a:xfrm>
          <a:off x="4584700" y="16707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162754</xdr:rowOff>
    </xdr:from>
    <xdr:ext cx="534377" cy="259045"/>
    <xdr:sp macro="" textlink="">
      <xdr:nvSpPr>
        <xdr:cNvPr id="258" name="扶助費該当値テキスト"/>
        <xdr:cNvSpPr txBox="1"/>
      </xdr:nvSpPr>
      <xdr:spPr>
        <a:xfrm>
          <a:off x="4686300" y="16621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59,267</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120807</xdr:rowOff>
    </xdr:from>
    <xdr:to>
      <xdr:col>5</xdr:col>
      <xdr:colOff>409575</xdr:colOff>
      <xdr:row>98</xdr:row>
      <xdr:rowOff>50957</xdr:rowOff>
    </xdr:to>
    <xdr:sp macro="" textlink="">
      <xdr:nvSpPr>
        <xdr:cNvPr id="259" name="円/楕円 258"/>
        <xdr:cNvSpPr/>
      </xdr:nvSpPr>
      <xdr:spPr>
        <a:xfrm>
          <a:off x="3746500" y="1675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42084</xdr:rowOff>
    </xdr:from>
    <xdr:ext cx="534377" cy="259045"/>
    <xdr:sp macro="" textlink="">
      <xdr:nvSpPr>
        <xdr:cNvPr id="260" name="テキスト ボックス 259"/>
        <xdr:cNvSpPr txBox="1"/>
      </xdr:nvSpPr>
      <xdr:spPr>
        <a:xfrm>
          <a:off x="3530111" y="16844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56,546</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170738</xdr:rowOff>
    </xdr:from>
    <xdr:to>
      <xdr:col>4</xdr:col>
      <xdr:colOff>206375</xdr:colOff>
      <xdr:row>98</xdr:row>
      <xdr:rowOff>100888</xdr:rowOff>
    </xdr:to>
    <xdr:sp macro="" textlink="">
      <xdr:nvSpPr>
        <xdr:cNvPr id="261" name="円/楕円 260"/>
        <xdr:cNvSpPr/>
      </xdr:nvSpPr>
      <xdr:spPr>
        <a:xfrm>
          <a:off x="2857500" y="1680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92015</xdr:rowOff>
    </xdr:from>
    <xdr:ext cx="534377" cy="259045"/>
    <xdr:sp macro="" textlink="">
      <xdr:nvSpPr>
        <xdr:cNvPr id="262" name="テキスト ボックス 261"/>
        <xdr:cNvSpPr txBox="1"/>
      </xdr:nvSpPr>
      <xdr:spPr>
        <a:xfrm>
          <a:off x="2641111" y="16894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53,488</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12483</xdr:rowOff>
    </xdr:from>
    <xdr:to>
      <xdr:col>3</xdr:col>
      <xdr:colOff>3175</xdr:colOff>
      <xdr:row>98</xdr:row>
      <xdr:rowOff>114083</xdr:rowOff>
    </xdr:to>
    <xdr:sp macro="" textlink="">
      <xdr:nvSpPr>
        <xdr:cNvPr id="263" name="円/楕円 262"/>
        <xdr:cNvSpPr/>
      </xdr:nvSpPr>
      <xdr:spPr>
        <a:xfrm>
          <a:off x="1968500" y="16814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105210</xdr:rowOff>
    </xdr:from>
    <xdr:ext cx="534377" cy="259045"/>
    <xdr:sp macro="" textlink="">
      <xdr:nvSpPr>
        <xdr:cNvPr id="264" name="テキスト ボックス 263"/>
        <xdr:cNvSpPr txBox="1"/>
      </xdr:nvSpPr>
      <xdr:spPr>
        <a:xfrm>
          <a:off x="1752111" y="16907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52,680</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36844</xdr:rowOff>
    </xdr:from>
    <xdr:to>
      <xdr:col>1</xdr:col>
      <xdr:colOff>485775</xdr:colOff>
      <xdr:row>98</xdr:row>
      <xdr:rowOff>138444</xdr:rowOff>
    </xdr:to>
    <xdr:sp macro="" textlink="">
      <xdr:nvSpPr>
        <xdr:cNvPr id="265" name="円/楕円 264"/>
        <xdr:cNvSpPr/>
      </xdr:nvSpPr>
      <xdr:spPr>
        <a:xfrm>
          <a:off x="1079500" y="1683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129571</xdr:rowOff>
    </xdr:from>
    <xdr:ext cx="534377" cy="259045"/>
    <xdr:sp macro="" textlink="">
      <xdr:nvSpPr>
        <xdr:cNvPr id="266" name="テキスト ボックス 265"/>
        <xdr:cNvSpPr txBox="1"/>
      </xdr:nvSpPr>
      <xdr:spPr>
        <a:xfrm>
          <a:off x="863111" y="16931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51,188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65,000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40</xdr:row>
      <xdr:rowOff>111777</xdr:rowOff>
    </xdr:from>
    <xdr:ext cx="531299" cy="259045"/>
    <xdr:sp macro="" textlink="">
      <xdr:nvSpPr>
        <xdr:cNvPr id="277" name="テキスト ボックス 276"/>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39</xdr:row>
      <xdr:rowOff>44450</xdr:rowOff>
    </xdr:from>
    <xdr:to>
      <xdr:col>16</xdr:col>
      <xdr:colOff>307975</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73677</xdr:rowOff>
    </xdr:from>
    <xdr:ext cx="531299" cy="259045"/>
    <xdr:sp macro="" textlink="">
      <xdr:nvSpPr>
        <xdr:cNvPr id="279" name="テキスト ボックス 278"/>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81" name="テキスト ボックス 280"/>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3" name="テキスト ボックス 282"/>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5" name="テキスト ボックス 284"/>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7" name="テキスト ボックス 28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138595</xdr:rowOff>
    </xdr:from>
    <xdr:to>
      <xdr:col>15</xdr:col>
      <xdr:colOff>180340</xdr:colOff>
      <xdr:row>39</xdr:row>
      <xdr:rowOff>90722</xdr:rowOff>
    </xdr:to>
    <xdr:cxnSp macro="">
      <xdr:nvCxnSpPr>
        <xdr:cNvPr id="291" name="直線コネクタ 290"/>
        <xdr:cNvCxnSpPr/>
      </xdr:nvCxnSpPr>
      <xdr:spPr>
        <a:xfrm flipV="1">
          <a:off x="10475595" y="5282095"/>
          <a:ext cx="1270" cy="1495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94549</xdr:rowOff>
    </xdr:from>
    <xdr:ext cx="534377" cy="259045"/>
    <xdr:sp macro="" textlink="">
      <xdr:nvSpPr>
        <xdr:cNvPr id="292" name="補助費等最小値テキスト"/>
        <xdr:cNvSpPr txBox="1"/>
      </xdr:nvSpPr>
      <xdr:spPr>
        <a:xfrm>
          <a:off x="10528300" y="6781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37,571</a:t>
          </a:r>
          <a:endParaRPr kumimoji="1" lang="ja-JP" altLang="en-US" sz="1000" b="1">
            <a:latin typeface="ＭＳ Ｐゴシック"/>
          </a:endParaRPr>
        </a:p>
      </xdr:txBody>
    </xdr:sp>
    <xdr:clientData/>
  </xdr:oneCellAnchor>
  <xdr:twoCellAnchor>
    <xdr:from>
      <xdr:col>15</xdr:col>
      <xdr:colOff>92075</xdr:colOff>
      <xdr:row>39</xdr:row>
      <xdr:rowOff>90722</xdr:rowOff>
    </xdr:from>
    <xdr:to>
      <xdr:col>15</xdr:col>
      <xdr:colOff>269875</xdr:colOff>
      <xdr:row>39</xdr:row>
      <xdr:rowOff>90722</xdr:rowOff>
    </xdr:to>
    <xdr:cxnSp macro="">
      <xdr:nvCxnSpPr>
        <xdr:cNvPr id="293" name="直線コネクタ 292"/>
        <xdr:cNvCxnSpPr/>
      </xdr:nvCxnSpPr>
      <xdr:spPr>
        <a:xfrm>
          <a:off x="10388600" y="6777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85272</xdr:rowOff>
    </xdr:from>
    <xdr:ext cx="599010" cy="259045"/>
    <xdr:sp macro="" textlink="">
      <xdr:nvSpPr>
        <xdr:cNvPr id="294" name="補助費等最大値テキスト"/>
        <xdr:cNvSpPr txBox="1"/>
      </xdr:nvSpPr>
      <xdr:spPr>
        <a:xfrm>
          <a:off x="10528300" y="5057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116,058</a:t>
          </a:r>
          <a:endParaRPr kumimoji="1" lang="ja-JP" altLang="en-US" sz="1000" b="1">
            <a:latin typeface="ＭＳ Ｐゴシック"/>
          </a:endParaRPr>
        </a:p>
      </xdr:txBody>
    </xdr:sp>
    <xdr:clientData/>
  </xdr:oneCellAnchor>
  <xdr:twoCellAnchor>
    <xdr:from>
      <xdr:col>15</xdr:col>
      <xdr:colOff>92075</xdr:colOff>
      <xdr:row>30</xdr:row>
      <xdr:rowOff>138595</xdr:rowOff>
    </xdr:from>
    <xdr:to>
      <xdr:col>15</xdr:col>
      <xdr:colOff>269875</xdr:colOff>
      <xdr:row>30</xdr:row>
      <xdr:rowOff>138595</xdr:rowOff>
    </xdr:to>
    <xdr:cxnSp macro="">
      <xdr:nvCxnSpPr>
        <xdr:cNvPr id="295" name="直線コネクタ 294"/>
        <xdr:cNvCxnSpPr/>
      </xdr:nvCxnSpPr>
      <xdr:spPr>
        <a:xfrm>
          <a:off x="10388600" y="5282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124117</xdr:rowOff>
    </xdr:from>
    <xdr:to>
      <xdr:col>15</xdr:col>
      <xdr:colOff>180975</xdr:colOff>
      <xdr:row>38</xdr:row>
      <xdr:rowOff>26448</xdr:rowOff>
    </xdr:to>
    <xdr:cxnSp macro="">
      <xdr:nvCxnSpPr>
        <xdr:cNvPr id="296" name="直線コネクタ 295"/>
        <xdr:cNvCxnSpPr/>
      </xdr:nvCxnSpPr>
      <xdr:spPr>
        <a:xfrm flipV="1">
          <a:off x="9639300" y="6124867"/>
          <a:ext cx="838200" cy="41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155262</xdr:rowOff>
    </xdr:from>
    <xdr:ext cx="534377" cy="259045"/>
    <xdr:sp macro="" textlink="">
      <xdr:nvSpPr>
        <xdr:cNvPr id="297" name="補助費等平均値テキスト"/>
        <xdr:cNvSpPr txBox="1"/>
      </xdr:nvSpPr>
      <xdr:spPr>
        <a:xfrm>
          <a:off x="10528300" y="61560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66,384</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5385</xdr:rowOff>
    </xdr:from>
    <xdr:to>
      <xdr:col>15</xdr:col>
      <xdr:colOff>231775</xdr:colOff>
      <xdr:row>36</xdr:row>
      <xdr:rowOff>106985</xdr:rowOff>
    </xdr:to>
    <xdr:sp macro="" textlink="">
      <xdr:nvSpPr>
        <xdr:cNvPr id="298" name="フローチャート : 判断 297"/>
        <xdr:cNvSpPr/>
      </xdr:nvSpPr>
      <xdr:spPr>
        <a:xfrm>
          <a:off x="10426700" y="6177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166256</xdr:rowOff>
    </xdr:from>
    <xdr:to>
      <xdr:col>14</xdr:col>
      <xdr:colOff>28575</xdr:colOff>
      <xdr:row>38</xdr:row>
      <xdr:rowOff>26448</xdr:rowOff>
    </xdr:to>
    <xdr:cxnSp macro="">
      <xdr:nvCxnSpPr>
        <xdr:cNvPr id="299" name="直線コネクタ 298"/>
        <xdr:cNvCxnSpPr/>
      </xdr:nvCxnSpPr>
      <xdr:spPr>
        <a:xfrm>
          <a:off x="8750300" y="6509906"/>
          <a:ext cx="889000" cy="3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148660</xdr:rowOff>
    </xdr:from>
    <xdr:to>
      <xdr:col>14</xdr:col>
      <xdr:colOff>79375</xdr:colOff>
      <xdr:row>37</xdr:row>
      <xdr:rowOff>78810</xdr:rowOff>
    </xdr:to>
    <xdr:sp macro="" textlink="">
      <xdr:nvSpPr>
        <xdr:cNvPr id="300" name="フローチャート : 判断 299"/>
        <xdr:cNvSpPr/>
      </xdr:nvSpPr>
      <xdr:spPr>
        <a:xfrm>
          <a:off x="9588500" y="632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95337</xdr:rowOff>
    </xdr:from>
    <xdr:ext cx="534377" cy="259045"/>
    <xdr:sp macro="" textlink="">
      <xdr:nvSpPr>
        <xdr:cNvPr id="301" name="テキスト ボックス 300"/>
        <xdr:cNvSpPr txBox="1"/>
      </xdr:nvSpPr>
      <xdr:spPr>
        <a:xfrm>
          <a:off x="9372111" y="6096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58,863</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166256</xdr:rowOff>
    </xdr:from>
    <xdr:to>
      <xdr:col>12</xdr:col>
      <xdr:colOff>511175</xdr:colOff>
      <xdr:row>38</xdr:row>
      <xdr:rowOff>13589</xdr:rowOff>
    </xdr:to>
    <xdr:cxnSp macro="">
      <xdr:nvCxnSpPr>
        <xdr:cNvPr id="302" name="直線コネクタ 301"/>
        <xdr:cNvCxnSpPr/>
      </xdr:nvCxnSpPr>
      <xdr:spPr>
        <a:xfrm flipV="1">
          <a:off x="7861300" y="6509906"/>
          <a:ext cx="889000" cy="1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163957</xdr:rowOff>
    </xdr:from>
    <xdr:to>
      <xdr:col>12</xdr:col>
      <xdr:colOff>561975</xdr:colOff>
      <xdr:row>37</xdr:row>
      <xdr:rowOff>94107</xdr:rowOff>
    </xdr:to>
    <xdr:sp macro="" textlink="">
      <xdr:nvSpPr>
        <xdr:cNvPr id="303" name="フローチャート : 判断 302"/>
        <xdr:cNvSpPr/>
      </xdr:nvSpPr>
      <xdr:spPr>
        <a:xfrm>
          <a:off x="8699500" y="633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110634</xdr:rowOff>
    </xdr:from>
    <xdr:ext cx="534377" cy="259045"/>
    <xdr:sp macro="" textlink="">
      <xdr:nvSpPr>
        <xdr:cNvPr id="304" name="テキスト ボックス 303"/>
        <xdr:cNvSpPr txBox="1"/>
      </xdr:nvSpPr>
      <xdr:spPr>
        <a:xfrm>
          <a:off x="8483111" y="6111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58,060</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13589</xdr:rowOff>
    </xdr:from>
    <xdr:to>
      <xdr:col>11</xdr:col>
      <xdr:colOff>307975</xdr:colOff>
      <xdr:row>38</xdr:row>
      <xdr:rowOff>52508</xdr:rowOff>
    </xdr:to>
    <xdr:cxnSp macro="">
      <xdr:nvCxnSpPr>
        <xdr:cNvPr id="305" name="直線コネクタ 304"/>
        <xdr:cNvCxnSpPr/>
      </xdr:nvCxnSpPr>
      <xdr:spPr>
        <a:xfrm flipV="1">
          <a:off x="6972300" y="6528689"/>
          <a:ext cx="889000" cy="38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50228</xdr:rowOff>
    </xdr:from>
    <xdr:to>
      <xdr:col>11</xdr:col>
      <xdr:colOff>358775</xdr:colOff>
      <xdr:row>37</xdr:row>
      <xdr:rowOff>151828</xdr:rowOff>
    </xdr:to>
    <xdr:sp macro="" textlink="">
      <xdr:nvSpPr>
        <xdr:cNvPr id="306" name="フローチャート : 判断 305"/>
        <xdr:cNvSpPr/>
      </xdr:nvSpPr>
      <xdr:spPr>
        <a:xfrm>
          <a:off x="7810500" y="639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168355</xdr:rowOff>
    </xdr:from>
    <xdr:ext cx="534377" cy="259045"/>
    <xdr:sp macro="" textlink="">
      <xdr:nvSpPr>
        <xdr:cNvPr id="307" name="テキスト ボックス 306"/>
        <xdr:cNvSpPr txBox="1"/>
      </xdr:nvSpPr>
      <xdr:spPr>
        <a:xfrm>
          <a:off x="7594111" y="616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55,030</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63640</xdr:rowOff>
    </xdr:from>
    <xdr:to>
      <xdr:col>10</xdr:col>
      <xdr:colOff>155575</xdr:colOff>
      <xdr:row>37</xdr:row>
      <xdr:rowOff>165240</xdr:rowOff>
    </xdr:to>
    <xdr:sp macro="" textlink="">
      <xdr:nvSpPr>
        <xdr:cNvPr id="308" name="フローチャート : 判断 307"/>
        <xdr:cNvSpPr/>
      </xdr:nvSpPr>
      <xdr:spPr>
        <a:xfrm>
          <a:off x="6921500" y="640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10317</xdr:rowOff>
    </xdr:from>
    <xdr:ext cx="534377" cy="259045"/>
    <xdr:sp macro="" textlink="">
      <xdr:nvSpPr>
        <xdr:cNvPr id="309" name="テキスト ボックス 308"/>
        <xdr:cNvSpPr txBox="1"/>
      </xdr:nvSpPr>
      <xdr:spPr>
        <a:xfrm>
          <a:off x="6705111" y="6182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54,326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35</xdr:row>
      <xdr:rowOff>73317</xdr:rowOff>
    </xdr:from>
    <xdr:to>
      <xdr:col>15</xdr:col>
      <xdr:colOff>231775</xdr:colOff>
      <xdr:row>36</xdr:row>
      <xdr:rowOff>3467</xdr:rowOff>
    </xdr:to>
    <xdr:sp macro="" textlink="">
      <xdr:nvSpPr>
        <xdr:cNvPr id="315" name="円/楕円 314"/>
        <xdr:cNvSpPr/>
      </xdr:nvSpPr>
      <xdr:spPr>
        <a:xfrm>
          <a:off x="10426700" y="6074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96194</xdr:rowOff>
    </xdr:from>
    <xdr:ext cx="534377" cy="259045"/>
    <xdr:sp macro="" textlink="">
      <xdr:nvSpPr>
        <xdr:cNvPr id="316" name="補助費等該当値テキスト"/>
        <xdr:cNvSpPr txBox="1"/>
      </xdr:nvSpPr>
      <xdr:spPr>
        <a:xfrm>
          <a:off x="10528300" y="5925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71,818</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147098</xdr:rowOff>
    </xdr:from>
    <xdr:to>
      <xdr:col>14</xdr:col>
      <xdr:colOff>79375</xdr:colOff>
      <xdr:row>38</xdr:row>
      <xdr:rowOff>77248</xdr:rowOff>
    </xdr:to>
    <xdr:sp macro="" textlink="">
      <xdr:nvSpPr>
        <xdr:cNvPr id="317" name="円/楕円 316"/>
        <xdr:cNvSpPr/>
      </xdr:nvSpPr>
      <xdr:spPr>
        <a:xfrm>
          <a:off x="9588500" y="6490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68375</xdr:rowOff>
    </xdr:from>
    <xdr:ext cx="534377" cy="259045"/>
    <xdr:sp macro="" textlink="">
      <xdr:nvSpPr>
        <xdr:cNvPr id="318" name="テキスト ボックス 317"/>
        <xdr:cNvSpPr txBox="1"/>
      </xdr:nvSpPr>
      <xdr:spPr>
        <a:xfrm>
          <a:off x="9372111" y="6583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49,945</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115456</xdr:rowOff>
    </xdr:from>
    <xdr:to>
      <xdr:col>12</xdr:col>
      <xdr:colOff>561975</xdr:colOff>
      <xdr:row>38</xdr:row>
      <xdr:rowOff>45606</xdr:rowOff>
    </xdr:to>
    <xdr:sp macro="" textlink="">
      <xdr:nvSpPr>
        <xdr:cNvPr id="319" name="円/楕円 318"/>
        <xdr:cNvSpPr/>
      </xdr:nvSpPr>
      <xdr:spPr>
        <a:xfrm>
          <a:off x="8699500" y="6459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36733</xdr:rowOff>
    </xdr:from>
    <xdr:ext cx="534377" cy="259045"/>
    <xdr:sp macro="" textlink="">
      <xdr:nvSpPr>
        <xdr:cNvPr id="320" name="テキスト ボックス 319"/>
        <xdr:cNvSpPr txBox="1"/>
      </xdr:nvSpPr>
      <xdr:spPr>
        <a:xfrm>
          <a:off x="8483111" y="6551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51,606</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134239</xdr:rowOff>
    </xdr:from>
    <xdr:to>
      <xdr:col>11</xdr:col>
      <xdr:colOff>358775</xdr:colOff>
      <xdr:row>38</xdr:row>
      <xdr:rowOff>64389</xdr:rowOff>
    </xdr:to>
    <xdr:sp macro="" textlink="">
      <xdr:nvSpPr>
        <xdr:cNvPr id="321" name="円/楕円 320"/>
        <xdr:cNvSpPr/>
      </xdr:nvSpPr>
      <xdr:spPr>
        <a:xfrm>
          <a:off x="7810500" y="647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55516</xdr:rowOff>
    </xdr:from>
    <xdr:ext cx="534377" cy="259045"/>
    <xdr:sp macro="" textlink="">
      <xdr:nvSpPr>
        <xdr:cNvPr id="322" name="テキスト ボックス 321"/>
        <xdr:cNvSpPr txBox="1"/>
      </xdr:nvSpPr>
      <xdr:spPr>
        <a:xfrm>
          <a:off x="7594111" y="6570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50,620</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1708</xdr:rowOff>
    </xdr:from>
    <xdr:to>
      <xdr:col>10</xdr:col>
      <xdr:colOff>155575</xdr:colOff>
      <xdr:row>38</xdr:row>
      <xdr:rowOff>103308</xdr:rowOff>
    </xdr:to>
    <xdr:sp macro="" textlink="">
      <xdr:nvSpPr>
        <xdr:cNvPr id="323" name="円/楕円 322"/>
        <xdr:cNvSpPr/>
      </xdr:nvSpPr>
      <xdr:spPr>
        <a:xfrm>
          <a:off x="6921500" y="651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94435</xdr:rowOff>
    </xdr:from>
    <xdr:ext cx="534377" cy="259045"/>
    <xdr:sp macro="" textlink="">
      <xdr:nvSpPr>
        <xdr:cNvPr id="324" name="テキスト ボックス 323"/>
        <xdr:cNvSpPr txBox="1"/>
      </xdr:nvSpPr>
      <xdr:spPr>
        <a:xfrm>
          <a:off x="6705111" y="6609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48,577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64,875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5" name="直線コネクタ 33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6" name="テキスト ボックス 33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7" name="直線コネクタ 33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8" name="テキスト ボックス 337"/>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9" name="直線コネクタ 33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40" name="テキスト ボックス 339"/>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1" name="直線コネクタ 34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2" name="テキスト ボックス 341"/>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44474</xdr:rowOff>
    </xdr:from>
    <xdr:to>
      <xdr:col>15</xdr:col>
      <xdr:colOff>180340</xdr:colOff>
      <xdr:row>58</xdr:row>
      <xdr:rowOff>7263</xdr:rowOff>
    </xdr:to>
    <xdr:cxnSp macro="">
      <xdr:nvCxnSpPr>
        <xdr:cNvPr id="346" name="直線コネクタ 345"/>
        <xdr:cNvCxnSpPr/>
      </xdr:nvCxnSpPr>
      <xdr:spPr>
        <a:xfrm flipV="1">
          <a:off x="10475595" y="8959874"/>
          <a:ext cx="1270" cy="991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11090</xdr:rowOff>
    </xdr:from>
    <xdr:ext cx="534377" cy="259045"/>
    <xdr:sp macro="" textlink="">
      <xdr:nvSpPr>
        <xdr:cNvPr id="347" name="普通建設事業費最小値テキスト"/>
        <xdr:cNvSpPr txBox="1"/>
      </xdr:nvSpPr>
      <xdr:spPr>
        <a:xfrm>
          <a:off x="10528300" y="9955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28,967</a:t>
          </a:r>
          <a:endParaRPr kumimoji="1" lang="ja-JP" altLang="en-US" sz="1000" b="1">
            <a:latin typeface="ＭＳ Ｐゴシック"/>
          </a:endParaRPr>
        </a:p>
      </xdr:txBody>
    </xdr:sp>
    <xdr:clientData/>
  </xdr:oneCellAnchor>
  <xdr:twoCellAnchor>
    <xdr:from>
      <xdr:col>15</xdr:col>
      <xdr:colOff>92075</xdr:colOff>
      <xdr:row>58</xdr:row>
      <xdr:rowOff>7263</xdr:rowOff>
    </xdr:from>
    <xdr:to>
      <xdr:col>15</xdr:col>
      <xdr:colOff>269875</xdr:colOff>
      <xdr:row>58</xdr:row>
      <xdr:rowOff>7263</xdr:rowOff>
    </xdr:to>
    <xdr:cxnSp macro="">
      <xdr:nvCxnSpPr>
        <xdr:cNvPr id="348" name="直線コネクタ 347"/>
        <xdr:cNvCxnSpPr/>
      </xdr:nvCxnSpPr>
      <xdr:spPr>
        <a:xfrm>
          <a:off x="10388600" y="9951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162601</xdr:rowOff>
    </xdr:from>
    <xdr:ext cx="599010" cy="259045"/>
    <xdr:sp macro="" textlink="">
      <xdr:nvSpPr>
        <xdr:cNvPr id="349" name="普通建設事業費最大値テキスト"/>
        <xdr:cNvSpPr txBox="1"/>
      </xdr:nvSpPr>
      <xdr:spPr>
        <a:xfrm>
          <a:off x="10528300" y="8735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245,828</a:t>
          </a:r>
          <a:endParaRPr kumimoji="1" lang="ja-JP" altLang="en-US" sz="1000" b="1">
            <a:latin typeface="ＭＳ Ｐゴシック"/>
          </a:endParaRPr>
        </a:p>
      </xdr:txBody>
    </xdr:sp>
    <xdr:clientData/>
  </xdr:oneCellAnchor>
  <xdr:twoCellAnchor>
    <xdr:from>
      <xdr:col>15</xdr:col>
      <xdr:colOff>92075</xdr:colOff>
      <xdr:row>52</xdr:row>
      <xdr:rowOff>44474</xdr:rowOff>
    </xdr:from>
    <xdr:to>
      <xdr:col>15</xdr:col>
      <xdr:colOff>269875</xdr:colOff>
      <xdr:row>52</xdr:row>
      <xdr:rowOff>44474</xdr:rowOff>
    </xdr:to>
    <xdr:cxnSp macro="">
      <xdr:nvCxnSpPr>
        <xdr:cNvPr id="350" name="直線コネクタ 349"/>
        <xdr:cNvCxnSpPr/>
      </xdr:nvCxnSpPr>
      <xdr:spPr>
        <a:xfrm>
          <a:off x="10388600" y="8959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104980</xdr:rowOff>
    </xdr:from>
    <xdr:to>
      <xdr:col>15</xdr:col>
      <xdr:colOff>180975</xdr:colOff>
      <xdr:row>57</xdr:row>
      <xdr:rowOff>158121</xdr:rowOff>
    </xdr:to>
    <xdr:cxnSp macro="">
      <xdr:nvCxnSpPr>
        <xdr:cNvPr id="351" name="直線コネクタ 350"/>
        <xdr:cNvCxnSpPr/>
      </xdr:nvCxnSpPr>
      <xdr:spPr>
        <a:xfrm>
          <a:off x="9639300" y="9877630"/>
          <a:ext cx="838200" cy="53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52460</xdr:rowOff>
    </xdr:from>
    <xdr:ext cx="534377" cy="259045"/>
    <xdr:sp macro="" textlink="">
      <xdr:nvSpPr>
        <xdr:cNvPr id="352" name="普通建設事業費平均値テキスト"/>
        <xdr:cNvSpPr txBox="1"/>
      </xdr:nvSpPr>
      <xdr:spPr>
        <a:xfrm>
          <a:off x="10528300" y="94822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87,974</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29583</xdr:rowOff>
    </xdr:from>
    <xdr:to>
      <xdr:col>15</xdr:col>
      <xdr:colOff>231775</xdr:colOff>
      <xdr:row>56</xdr:row>
      <xdr:rowOff>131183</xdr:rowOff>
    </xdr:to>
    <xdr:sp macro="" textlink="">
      <xdr:nvSpPr>
        <xdr:cNvPr id="353" name="フローチャート : 判断 352"/>
        <xdr:cNvSpPr/>
      </xdr:nvSpPr>
      <xdr:spPr>
        <a:xfrm>
          <a:off x="10426700" y="963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58259</xdr:rowOff>
    </xdr:from>
    <xdr:to>
      <xdr:col>14</xdr:col>
      <xdr:colOff>28575</xdr:colOff>
      <xdr:row>57</xdr:row>
      <xdr:rowOff>104980</xdr:rowOff>
    </xdr:to>
    <xdr:cxnSp macro="">
      <xdr:nvCxnSpPr>
        <xdr:cNvPr id="354" name="直線コネクタ 353"/>
        <xdr:cNvCxnSpPr/>
      </xdr:nvCxnSpPr>
      <xdr:spPr>
        <a:xfrm>
          <a:off x="8750300" y="9830909"/>
          <a:ext cx="889000" cy="46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49475</xdr:rowOff>
    </xdr:from>
    <xdr:to>
      <xdr:col>14</xdr:col>
      <xdr:colOff>79375</xdr:colOff>
      <xdr:row>56</xdr:row>
      <xdr:rowOff>151075</xdr:rowOff>
    </xdr:to>
    <xdr:sp macro="" textlink="">
      <xdr:nvSpPr>
        <xdr:cNvPr id="355" name="フローチャート : 判断 354"/>
        <xdr:cNvSpPr/>
      </xdr:nvSpPr>
      <xdr:spPr>
        <a:xfrm>
          <a:off x="9588500" y="965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167602</xdr:rowOff>
    </xdr:from>
    <xdr:ext cx="534377" cy="259045"/>
    <xdr:sp macro="" textlink="">
      <xdr:nvSpPr>
        <xdr:cNvPr id="356" name="テキスト ボックス 355"/>
        <xdr:cNvSpPr txBox="1"/>
      </xdr:nvSpPr>
      <xdr:spPr>
        <a:xfrm>
          <a:off x="9372111" y="9425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83,623</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58259</xdr:rowOff>
    </xdr:from>
    <xdr:to>
      <xdr:col>12</xdr:col>
      <xdr:colOff>511175</xdr:colOff>
      <xdr:row>57</xdr:row>
      <xdr:rowOff>119524</xdr:rowOff>
    </xdr:to>
    <xdr:cxnSp macro="">
      <xdr:nvCxnSpPr>
        <xdr:cNvPr id="357" name="直線コネクタ 356"/>
        <xdr:cNvCxnSpPr/>
      </xdr:nvCxnSpPr>
      <xdr:spPr>
        <a:xfrm flipV="1">
          <a:off x="7861300" y="9830909"/>
          <a:ext cx="889000" cy="61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45973</xdr:rowOff>
    </xdr:from>
    <xdr:to>
      <xdr:col>12</xdr:col>
      <xdr:colOff>561975</xdr:colOff>
      <xdr:row>56</xdr:row>
      <xdr:rowOff>147573</xdr:rowOff>
    </xdr:to>
    <xdr:sp macro="" textlink="">
      <xdr:nvSpPr>
        <xdr:cNvPr id="358" name="フローチャート : 判断 357"/>
        <xdr:cNvSpPr/>
      </xdr:nvSpPr>
      <xdr:spPr>
        <a:xfrm>
          <a:off x="8699500" y="9647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164100</xdr:rowOff>
    </xdr:from>
    <xdr:ext cx="534377" cy="259045"/>
    <xdr:sp macro="" textlink="">
      <xdr:nvSpPr>
        <xdr:cNvPr id="359" name="テキスト ボックス 358"/>
        <xdr:cNvSpPr txBox="1"/>
      </xdr:nvSpPr>
      <xdr:spPr>
        <a:xfrm>
          <a:off x="8483111" y="9422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84,389</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119524</xdr:rowOff>
    </xdr:from>
    <xdr:to>
      <xdr:col>11</xdr:col>
      <xdr:colOff>307975</xdr:colOff>
      <xdr:row>57</xdr:row>
      <xdr:rowOff>150161</xdr:rowOff>
    </xdr:to>
    <xdr:cxnSp macro="">
      <xdr:nvCxnSpPr>
        <xdr:cNvPr id="360" name="直線コネクタ 359"/>
        <xdr:cNvCxnSpPr/>
      </xdr:nvCxnSpPr>
      <xdr:spPr>
        <a:xfrm flipV="1">
          <a:off x="6972300" y="9892174"/>
          <a:ext cx="889000" cy="30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109524</xdr:rowOff>
    </xdr:from>
    <xdr:to>
      <xdr:col>11</xdr:col>
      <xdr:colOff>358775</xdr:colOff>
      <xdr:row>57</xdr:row>
      <xdr:rowOff>39674</xdr:rowOff>
    </xdr:to>
    <xdr:sp macro="" textlink="">
      <xdr:nvSpPr>
        <xdr:cNvPr id="361" name="フローチャート : 判断 360"/>
        <xdr:cNvSpPr/>
      </xdr:nvSpPr>
      <xdr:spPr>
        <a:xfrm>
          <a:off x="7810500" y="9710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56201</xdr:rowOff>
    </xdr:from>
    <xdr:ext cx="534377" cy="259045"/>
    <xdr:sp macro="" textlink="">
      <xdr:nvSpPr>
        <xdr:cNvPr id="362" name="テキスト ボックス 361"/>
        <xdr:cNvSpPr txBox="1"/>
      </xdr:nvSpPr>
      <xdr:spPr>
        <a:xfrm>
          <a:off x="7594111" y="9485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70,489</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125074</xdr:rowOff>
    </xdr:from>
    <xdr:to>
      <xdr:col>10</xdr:col>
      <xdr:colOff>155575</xdr:colOff>
      <xdr:row>57</xdr:row>
      <xdr:rowOff>55224</xdr:rowOff>
    </xdr:to>
    <xdr:sp macro="" textlink="">
      <xdr:nvSpPr>
        <xdr:cNvPr id="363" name="フローチャート : 判断 362"/>
        <xdr:cNvSpPr/>
      </xdr:nvSpPr>
      <xdr:spPr>
        <a:xfrm>
          <a:off x="6921500" y="972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71751</xdr:rowOff>
    </xdr:from>
    <xdr:ext cx="534377" cy="259045"/>
    <xdr:sp macro="" textlink="">
      <xdr:nvSpPr>
        <xdr:cNvPr id="364" name="テキスト ボックス 363"/>
        <xdr:cNvSpPr txBox="1"/>
      </xdr:nvSpPr>
      <xdr:spPr>
        <a:xfrm>
          <a:off x="6705111" y="950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67,088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107321</xdr:rowOff>
    </xdr:from>
    <xdr:to>
      <xdr:col>15</xdr:col>
      <xdr:colOff>231775</xdr:colOff>
      <xdr:row>58</xdr:row>
      <xdr:rowOff>37471</xdr:rowOff>
    </xdr:to>
    <xdr:sp macro="" textlink="">
      <xdr:nvSpPr>
        <xdr:cNvPr id="370" name="円/楕円 369"/>
        <xdr:cNvSpPr/>
      </xdr:nvSpPr>
      <xdr:spPr>
        <a:xfrm>
          <a:off x="10426700" y="987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22248</xdr:rowOff>
    </xdr:from>
    <xdr:ext cx="534377" cy="259045"/>
    <xdr:sp macro="" textlink="">
      <xdr:nvSpPr>
        <xdr:cNvPr id="371" name="普通建設事業費該当値テキスト"/>
        <xdr:cNvSpPr txBox="1"/>
      </xdr:nvSpPr>
      <xdr:spPr>
        <a:xfrm>
          <a:off x="10528300" y="9794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33,471</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54180</xdr:rowOff>
    </xdr:from>
    <xdr:to>
      <xdr:col>14</xdr:col>
      <xdr:colOff>79375</xdr:colOff>
      <xdr:row>57</xdr:row>
      <xdr:rowOff>155780</xdr:rowOff>
    </xdr:to>
    <xdr:sp macro="" textlink="">
      <xdr:nvSpPr>
        <xdr:cNvPr id="372" name="円/楕円 371"/>
        <xdr:cNvSpPr/>
      </xdr:nvSpPr>
      <xdr:spPr>
        <a:xfrm>
          <a:off x="9588500" y="982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146907</xdr:rowOff>
    </xdr:from>
    <xdr:ext cx="534377" cy="259045"/>
    <xdr:sp macro="" textlink="">
      <xdr:nvSpPr>
        <xdr:cNvPr id="373" name="テキスト ボックス 372"/>
        <xdr:cNvSpPr txBox="1"/>
      </xdr:nvSpPr>
      <xdr:spPr>
        <a:xfrm>
          <a:off x="9372111" y="9919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45,094</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7459</xdr:rowOff>
    </xdr:from>
    <xdr:to>
      <xdr:col>12</xdr:col>
      <xdr:colOff>561975</xdr:colOff>
      <xdr:row>57</xdr:row>
      <xdr:rowOff>109059</xdr:rowOff>
    </xdr:to>
    <xdr:sp macro="" textlink="">
      <xdr:nvSpPr>
        <xdr:cNvPr id="374" name="円/楕円 373"/>
        <xdr:cNvSpPr/>
      </xdr:nvSpPr>
      <xdr:spPr>
        <a:xfrm>
          <a:off x="8699500" y="9780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100186</xdr:rowOff>
    </xdr:from>
    <xdr:ext cx="534377" cy="259045"/>
    <xdr:sp macro="" textlink="">
      <xdr:nvSpPr>
        <xdr:cNvPr id="375" name="テキスト ボックス 374"/>
        <xdr:cNvSpPr txBox="1"/>
      </xdr:nvSpPr>
      <xdr:spPr>
        <a:xfrm>
          <a:off x="8483111" y="987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55,313</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68724</xdr:rowOff>
    </xdr:from>
    <xdr:to>
      <xdr:col>11</xdr:col>
      <xdr:colOff>358775</xdr:colOff>
      <xdr:row>57</xdr:row>
      <xdr:rowOff>170324</xdr:rowOff>
    </xdr:to>
    <xdr:sp macro="" textlink="">
      <xdr:nvSpPr>
        <xdr:cNvPr id="376" name="円/楕円 375"/>
        <xdr:cNvSpPr/>
      </xdr:nvSpPr>
      <xdr:spPr>
        <a:xfrm>
          <a:off x="7810500" y="9841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161451</xdr:rowOff>
    </xdr:from>
    <xdr:ext cx="534377" cy="259045"/>
    <xdr:sp macro="" textlink="">
      <xdr:nvSpPr>
        <xdr:cNvPr id="377" name="テキスト ボックス 376"/>
        <xdr:cNvSpPr txBox="1"/>
      </xdr:nvSpPr>
      <xdr:spPr>
        <a:xfrm>
          <a:off x="7594111" y="9934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41,913</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99361</xdr:rowOff>
    </xdr:from>
    <xdr:to>
      <xdr:col>10</xdr:col>
      <xdr:colOff>155575</xdr:colOff>
      <xdr:row>58</xdr:row>
      <xdr:rowOff>29511</xdr:rowOff>
    </xdr:to>
    <xdr:sp macro="" textlink="">
      <xdr:nvSpPr>
        <xdr:cNvPr id="378" name="円/楕円 377"/>
        <xdr:cNvSpPr/>
      </xdr:nvSpPr>
      <xdr:spPr>
        <a:xfrm>
          <a:off x="6921500" y="9872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20638</xdr:rowOff>
    </xdr:from>
    <xdr:ext cx="534377" cy="259045"/>
    <xdr:sp macro="" textlink="">
      <xdr:nvSpPr>
        <xdr:cNvPr id="379" name="テキスト ボックス 378"/>
        <xdr:cNvSpPr txBox="1"/>
      </xdr:nvSpPr>
      <xdr:spPr>
        <a:xfrm>
          <a:off x="6705111" y="9964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35,212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22,894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9" name="テキスト ボックス 39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104968</xdr:rowOff>
    </xdr:from>
    <xdr:to>
      <xdr:col>15</xdr:col>
      <xdr:colOff>180340</xdr:colOff>
      <xdr:row>79</xdr:row>
      <xdr:rowOff>44450</xdr:rowOff>
    </xdr:to>
    <xdr:cxnSp macro="">
      <xdr:nvCxnSpPr>
        <xdr:cNvPr id="403" name="直線コネクタ 402"/>
        <xdr:cNvCxnSpPr/>
      </xdr:nvCxnSpPr>
      <xdr:spPr>
        <a:xfrm flipV="1">
          <a:off x="10475595" y="12106468"/>
          <a:ext cx="1270" cy="1482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4"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51645</xdr:rowOff>
    </xdr:from>
    <xdr:ext cx="599010" cy="259045"/>
    <xdr:sp macro="" textlink="">
      <xdr:nvSpPr>
        <xdr:cNvPr id="406" name="普通建設事業費 （ うち新規整備　）最大値テキスト"/>
        <xdr:cNvSpPr txBox="1"/>
      </xdr:nvSpPr>
      <xdr:spPr>
        <a:xfrm>
          <a:off x="10528300" y="11881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194,558</a:t>
          </a:r>
          <a:endParaRPr kumimoji="1" lang="ja-JP" altLang="en-US" sz="1000" b="1">
            <a:latin typeface="ＭＳ Ｐゴシック"/>
          </a:endParaRPr>
        </a:p>
      </xdr:txBody>
    </xdr:sp>
    <xdr:clientData/>
  </xdr:oneCellAnchor>
  <xdr:twoCellAnchor>
    <xdr:from>
      <xdr:col>15</xdr:col>
      <xdr:colOff>92075</xdr:colOff>
      <xdr:row>70</xdr:row>
      <xdr:rowOff>104968</xdr:rowOff>
    </xdr:from>
    <xdr:to>
      <xdr:col>15</xdr:col>
      <xdr:colOff>269875</xdr:colOff>
      <xdr:row>70</xdr:row>
      <xdr:rowOff>104968</xdr:rowOff>
    </xdr:to>
    <xdr:cxnSp macro="">
      <xdr:nvCxnSpPr>
        <xdr:cNvPr id="407" name="直線コネクタ 406"/>
        <xdr:cNvCxnSpPr/>
      </xdr:nvCxnSpPr>
      <xdr:spPr>
        <a:xfrm>
          <a:off x="10388600" y="12106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24378</xdr:rowOff>
    </xdr:from>
    <xdr:to>
      <xdr:col>15</xdr:col>
      <xdr:colOff>180975</xdr:colOff>
      <xdr:row>78</xdr:row>
      <xdr:rowOff>75143</xdr:rowOff>
    </xdr:to>
    <xdr:cxnSp macro="">
      <xdr:nvCxnSpPr>
        <xdr:cNvPr id="408" name="直線コネクタ 407"/>
        <xdr:cNvCxnSpPr/>
      </xdr:nvCxnSpPr>
      <xdr:spPr>
        <a:xfrm>
          <a:off x="9639300" y="13397478"/>
          <a:ext cx="838200" cy="50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167960</xdr:rowOff>
    </xdr:from>
    <xdr:ext cx="534377" cy="259045"/>
    <xdr:sp macro="" textlink="">
      <xdr:nvSpPr>
        <xdr:cNvPr id="409" name="普通建設事業費 （ うち新規整備　）平均値テキスト"/>
        <xdr:cNvSpPr txBox="1"/>
      </xdr:nvSpPr>
      <xdr:spPr>
        <a:xfrm>
          <a:off x="10528300" y="130267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47,627</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145083</xdr:rowOff>
    </xdr:from>
    <xdr:to>
      <xdr:col>15</xdr:col>
      <xdr:colOff>231775</xdr:colOff>
      <xdr:row>77</xdr:row>
      <xdr:rowOff>75233</xdr:rowOff>
    </xdr:to>
    <xdr:sp macro="" textlink="">
      <xdr:nvSpPr>
        <xdr:cNvPr id="410" name="フローチャート : 判断 409"/>
        <xdr:cNvSpPr/>
      </xdr:nvSpPr>
      <xdr:spPr>
        <a:xfrm>
          <a:off x="10426700" y="1317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63587</xdr:rowOff>
    </xdr:from>
    <xdr:to>
      <xdr:col>14</xdr:col>
      <xdr:colOff>79375</xdr:colOff>
      <xdr:row>77</xdr:row>
      <xdr:rowOff>165187</xdr:rowOff>
    </xdr:to>
    <xdr:sp macro="" textlink="">
      <xdr:nvSpPr>
        <xdr:cNvPr id="411" name="フローチャート : 判断 410"/>
        <xdr:cNvSpPr/>
      </xdr:nvSpPr>
      <xdr:spPr>
        <a:xfrm>
          <a:off x="9588500" y="1326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10264</xdr:rowOff>
    </xdr:from>
    <xdr:ext cx="534377" cy="259045"/>
    <xdr:sp macro="" textlink="">
      <xdr:nvSpPr>
        <xdr:cNvPr id="412" name="テキスト ボックス 411"/>
        <xdr:cNvSpPr txBox="1"/>
      </xdr:nvSpPr>
      <xdr:spPr>
        <a:xfrm>
          <a:off x="9372111" y="13040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35,822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24343</xdr:rowOff>
    </xdr:from>
    <xdr:to>
      <xdr:col>15</xdr:col>
      <xdr:colOff>231775</xdr:colOff>
      <xdr:row>78</xdr:row>
      <xdr:rowOff>125943</xdr:rowOff>
    </xdr:to>
    <xdr:sp macro="" textlink="">
      <xdr:nvSpPr>
        <xdr:cNvPr id="418" name="円/楕円 417"/>
        <xdr:cNvSpPr/>
      </xdr:nvSpPr>
      <xdr:spPr>
        <a:xfrm>
          <a:off x="10426700" y="13397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2770</xdr:rowOff>
    </xdr:from>
    <xdr:ext cx="534377" cy="259045"/>
    <xdr:sp macro="" textlink="">
      <xdr:nvSpPr>
        <xdr:cNvPr id="419" name="普通建設事業費 （ うち新規整備　）該当値テキスト"/>
        <xdr:cNvSpPr txBox="1"/>
      </xdr:nvSpPr>
      <xdr:spPr>
        <a:xfrm>
          <a:off x="10528300" y="13375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18,472</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145028</xdr:rowOff>
    </xdr:from>
    <xdr:to>
      <xdr:col>14</xdr:col>
      <xdr:colOff>79375</xdr:colOff>
      <xdr:row>78</xdr:row>
      <xdr:rowOff>75178</xdr:rowOff>
    </xdr:to>
    <xdr:sp macro="" textlink="">
      <xdr:nvSpPr>
        <xdr:cNvPr id="420" name="円/楕円 419"/>
        <xdr:cNvSpPr/>
      </xdr:nvSpPr>
      <xdr:spPr>
        <a:xfrm>
          <a:off x="9588500" y="13346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66305</xdr:rowOff>
    </xdr:from>
    <xdr:ext cx="534377" cy="259045"/>
    <xdr:sp macro="" textlink="">
      <xdr:nvSpPr>
        <xdr:cNvPr id="421" name="テキスト ボックス 420"/>
        <xdr:cNvSpPr txBox="1"/>
      </xdr:nvSpPr>
      <xdr:spPr>
        <a:xfrm>
          <a:off x="9372111" y="13439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25,134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2" name="正方形/長方形 42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3" name="正方形/長方形 42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4" name="正方形/長方形 42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5" name="正方形/長方形 42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6" name="正方形/長方形 42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7" name="正方形/長方形 42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8" name="正方形/長方形 42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30,754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32" name="直線コネクタ 43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33" name="テキスト ボックス 43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4" name="直線コネクタ 43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5" name="テキスト ボックス 43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6" name="直線コネクタ 43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7" name="テキスト ボックス 43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8" name="直線コネクタ 43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39" name="テキスト ボックス 43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0" name="直線コネクタ 43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41" name="テキスト ボックス 440"/>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2" name="直線コネクタ 44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43" name="テキスト ボックス 44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11798</xdr:rowOff>
    </xdr:from>
    <xdr:to>
      <xdr:col>15</xdr:col>
      <xdr:colOff>180340</xdr:colOff>
      <xdr:row>99</xdr:row>
      <xdr:rowOff>98879</xdr:rowOff>
    </xdr:to>
    <xdr:cxnSp macro="">
      <xdr:nvCxnSpPr>
        <xdr:cNvPr id="447" name="直線コネクタ 446"/>
        <xdr:cNvCxnSpPr/>
      </xdr:nvCxnSpPr>
      <xdr:spPr>
        <a:xfrm flipV="1">
          <a:off x="10475595" y="15442298"/>
          <a:ext cx="1270" cy="1630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102706</xdr:rowOff>
    </xdr:from>
    <xdr:ext cx="249299" cy="259045"/>
    <xdr:sp macro="" textlink="">
      <xdr:nvSpPr>
        <xdr:cNvPr id="448" name="普通建設事業費 （ うち更新整備　）最小値テキスト"/>
        <xdr:cNvSpPr txBox="1"/>
      </xdr:nvSpPr>
      <xdr:spPr>
        <a:xfrm>
          <a:off x="10528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98879</xdr:rowOff>
    </xdr:from>
    <xdr:to>
      <xdr:col>15</xdr:col>
      <xdr:colOff>269875</xdr:colOff>
      <xdr:row>99</xdr:row>
      <xdr:rowOff>98879</xdr:rowOff>
    </xdr:to>
    <xdr:cxnSp macro="">
      <xdr:nvCxnSpPr>
        <xdr:cNvPr id="449" name="直線コネクタ 448"/>
        <xdr:cNvCxnSpPr/>
      </xdr:nvCxnSpPr>
      <xdr:spPr>
        <a:xfrm>
          <a:off x="10388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129925</xdr:rowOff>
    </xdr:from>
    <xdr:ext cx="534377" cy="259045"/>
    <xdr:sp macro="" textlink="">
      <xdr:nvSpPr>
        <xdr:cNvPr id="450" name="普通建設事業費 （ うち更新整備　）最大値テキスト"/>
        <xdr:cNvSpPr txBox="1"/>
      </xdr:nvSpPr>
      <xdr:spPr>
        <a:xfrm>
          <a:off x="10528300" y="15217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99,833</a:t>
          </a:r>
          <a:endParaRPr kumimoji="1" lang="ja-JP" altLang="en-US" sz="1000" b="1">
            <a:latin typeface="ＭＳ Ｐゴシック"/>
          </a:endParaRPr>
        </a:p>
      </xdr:txBody>
    </xdr:sp>
    <xdr:clientData/>
  </xdr:oneCellAnchor>
  <xdr:twoCellAnchor>
    <xdr:from>
      <xdr:col>15</xdr:col>
      <xdr:colOff>92075</xdr:colOff>
      <xdr:row>90</xdr:row>
      <xdr:rowOff>11798</xdr:rowOff>
    </xdr:from>
    <xdr:to>
      <xdr:col>15</xdr:col>
      <xdr:colOff>269875</xdr:colOff>
      <xdr:row>90</xdr:row>
      <xdr:rowOff>11798</xdr:rowOff>
    </xdr:to>
    <xdr:cxnSp macro="">
      <xdr:nvCxnSpPr>
        <xdr:cNvPr id="451" name="直線コネクタ 450"/>
        <xdr:cNvCxnSpPr/>
      </xdr:nvCxnSpPr>
      <xdr:spPr>
        <a:xfrm>
          <a:off x="10388600" y="15442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99</xdr:row>
      <xdr:rowOff>30804</xdr:rowOff>
    </xdr:from>
    <xdr:to>
      <xdr:col>15</xdr:col>
      <xdr:colOff>180975</xdr:colOff>
      <xdr:row>99</xdr:row>
      <xdr:rowOff>64866</xdr:rowOff>
    </xdr:to>
    <xdr:cxnSp macro="">
      <xdr:nvCxnSpPr>
        <xdr:cNvPr id="452" name="直線コネクタ 451"/>
        <xdr:cNvCxnSpPr/>
      </xdr:nvCxnSpPr>
      <xdr:spPr>
        <a:xfrm flipV="1">
          <a:off x="9639300" y="17004354"/>
          <a:ext cx="838200" cy="34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21055</xdr:rowOff>
    </xdr:from>
    <xdr:ext cx="534377" cy="259045"/>
    <xdr:sp macro="" textlink="">
      <xdr:nvSpPr>
        <xdr:cNvPr id="453" name="普通建設事業費 （ うち更新整備　）平均値テキスト"/>
        <xdr:cNvSpPr txBox="1"/>
      </xdr:nvSpPr>
      <xdr:spPr>
        <a:xfrm>
          <a:off x="10528300" y="164802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24,056</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169628</xdr:rowOff>
    </xdr:from>
    <xdr:to>
      <xdr:col>15</xdr:col>
      <xdr:colOff>231775</xdr:colOff>
      <xdr:row>97</xdr:row>
      <xdr:rowOff>99778</xdr:rowOff>
    </xdr:to>
    <xdr:sp macro="" textlink="">
      <xdr:nvSpPr>
        <xdr:cNvPr id="454" name="フローチャート : 判断 453"/>
        <xdr:cNvSpPr/>
      </xdr:nvSpPr>
      <xdr:spPr>
        <a:xfrm>
          <a:off x="10426700" y="1662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96</xdr:row>
      <xdr:rowOff>11339</xdr:rowOff>
    </xdr:from>
    <xdr:to>
      <xdr:col>14</xdr:col>
      <xdr:colOff>79375</xdr:colOff>
      <xdr:row>96</xdr:row>
      <xdr:rowOff>112939</xdr:rowOff>
    </xdr:to>
    <xdr:sp macro="" textlink="">
      <xdr:nvSpPr>
        <xdr:cNvPr id="455" name="フローチャート : 判断 454"/>
        <xdr:cNvSpPr/>
      </xdr:nvSpPr>
      <xdr:spPr>
        <a:xfrm>
          <a:off x="9588500" y="1647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129466</xdr:rowOff>
    </xdr:from>
    <xdr:ext cx="534377" cy="259045"/>
    <xdr:sp macro="" textlink="">
      <xdr:nvSpPr>
        <xdr:cNvPr id="456" name="テキスト ボックス 455"/>
        <xdr:cNvSpPr txBox="1"/>
      </xdr:nvSpPr>
      <xdr:spPr>
        <a:xfrm>
          <a:off x="9372111" y="16245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33,750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7" name="テキスト ボックス 45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8" name="テキスト ボックス 45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9" name="テキスト ボックス 45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0" name="テキスト ボックス 45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1" name="テキスト ボックス 46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151454</xdr:rowOff>
    </xdr:from>
    <xdr:to>
      <xdr:col>15</xdr:col>
      <xdr:colOff>231775</xdr:colOff>
      <xdr:row>99</xdr:row>
      <xdr:rowOff>81604</xdr:rowOff>
    </xdr:to>
    <xdr:sp macro="" textlink="">
      <xdr:nvSpPr>
        <xdr:cNvPr id="462" name="円/楕円 461"/>
        <xdr:cNvSpPr/>
      </xdr:nvSpPr>
      <xdr:spPr>
        <a:xfrm>
          <a:off x="10426700" y="16953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66381</xdr:rowOff>
    </xdr:from>
    <xdr:ext cx="469744" cy="259045"/>
    <xdr:sp macro="" textlink="">
      <xdr:nvSpPr>
        <xdr:cNvPr id="463" name="普通建設事業費 （ うち更新整備　）該当値テキスト"/>
        <xdr:cNvSpPr txBox="1"/>
      </xdr:nvSpPr>
      <xdr:spPr>
        <a:xfrm>
          <a:off x="10528300" y="16868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4,169</a:t>
          </a:r>
          <a:endParaRPr kumimoji="1" lang="ja-JP" altLang="en-US" sz="1000" b="1">
            <a:solidFill>
              <a:srgbClr val="FF0000"/>
            </a:solidFill>
            <a:latin typeface="ＭＳ Ｐゴシック"/>
          </a:endParaRPr>
        </a:p>
      </xdr:txBody>
    </xdr:sp>
    <xdr:clientData/>
  </xdr:oneCellAnchor>
  <xdr:twoCellAnchor>
    <xdr:from>
      <xdr:col>13</xdr:col>
      <xdr:colOff>663575</xdr:colOff>
      <xdr:row>99</xdr:row>
      <xdr:rowOff>14066</xdr:rowOff>
    </xdr:from>
    <xdr:to>
      <xdr:col>14</xdr:col>
      <xdr:colOff>79375</xdr:colOff>
      <xdr:row>99</xdr:row>
      <xdr:rowOff>115666</xdr:rowOff>
    </xdr:to>
    <xdr:sp macro="" textlink="">
      <xdr:nvSpPr>
        <xdr:cNvPr id="464" name="円/楕円 463"/>
        <xdr:cNvSpPr/>
      </xdr:nvSpPr>
      <xdr:spPr>
        <a:xfrm>
          <a:off x="9588500" y="16987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99</xdr:row>
      <xdr:rowOff>106793</xdr:rowOff>
    </xdr:from>
    <xdr:ext cx="469744" cy="259045"/>
    <xdr:sp macro="" textlink="">
      <xdr:nvSpPr>
        <xdr:cNvPr id="465" name="テキスト ボックス 464"/>
        <xdr:cNvSpPr txBox="1"/>
      </xdr:nvSpPr>
      <xdr:spPr>
        <a:xfrm>
          <a:off x="9404427" y="17080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6" name="正方形/長方形 46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7" name="正方形/長方形 46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8" name="正方形/長方形 46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9" name="正方形/長方形 46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0" name="正方形/長方形 46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1" name="正方形/長方形 47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2" name="正方形/長方形 47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3" name="正方形/長方形 47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4" name="テキスト ボックス 47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5" name="直線コネクタ 47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6" name="直線コネクタ 47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7" name="テキスト ボックス 476"/>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8" name="直線コネクタ 47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79" name="テキスト ボックス 478"/>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0" name="直線コネクタ 47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81" name="テキスト ボックス 480"/>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2" name="直線コネクタ 48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83" name="テキスト ボックス 482"/>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4" name="直線コネクタ 48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5" name="テキスト ボックス 48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32</xdr:row>
      <xdr:rowOff>12507</xdr:rowOff>
    </xdr:from>
    <xdr:to>
      <xdr:col>23</xdr:col>
      <xdr:colOff>516889</xdr:colOff>
      <xdr:row>38</xdr:row>
      <xdr:rowOff>139700</xdr:rowOff>
    </xdr:to>
    <xdr:cxnSp macro="">
      <xdr:nvCxnSpPr>
        <xdr:cNvPr id="487" name="直線コネクタ 486"/>
        <xdr:cNvCxnSpPr/>
      </xdr:nvCxnSpPr>
      <xdr:spPr>
        <a:xfrm flipV="1">
          <a:off x="16317595" y="5498907"/>
          <a:ext cx="1269" cy="115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88"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9" name="直線コネクタ 488"/>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130634</xdr:rowOff>
    </xdr:from>
    <xdr:ext cx="534377" cy="259045"/>
    <xdr:sp macro="" textlink="">
      <xdr:nvSpPr>
        <xdr:cNvPr id="490" name="災害復旧事業費最大値テキスト"/>
        <xdr:cNvSpPr txBox="1"/>
      </xdr:nvSpPr>
      <xdr:spPr>
        <a:xfrm>
          <a:off x="16370300" y="527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25,282</a:t>
          </a:r>
          <a:endParaRPr kumimoji="1" lang="ja-JP" altLang="en-US" sz="1000" b="1">
            <a:latin typeface="ＭＳ Ｐゴシック"/>
          </a:endParaRPr>
        </a:p>
      </xdr:txBody>
    </xdr:sp>
    <xdr:clientData/>
  </xdr:oneCellAnchor>
  <xdr:twoCellAnchor>
    <xdr:from>
      <xdr:col>23</xdr:col>
      <xdr:colOff>428625</xdr:colOff>
      <xdr:row>32</xdr:row>
      <xdr:rowOff>12507</xdr:rowOff>
    </xdr:from>
    <xdr:to>
      <xdr:col>23</xdr:col>
      <xdr:colOff>606425</xdr:colOff>
      <xdr:row>32</xdr:row>
      <xdr:rowOff>12507</xdr:rowOff>
    </xdr:to>
    <xdr:cxnSp macro="">
      <xdr:nvCxnSpPr>
        <xdr:cNvPr id="491" name="直線コネクタ 490"/>
        <xdr:cNvCxnSpPr/>
      </xdr:nvCxnSpPr>
      <xdr:spPr>
        <a:xfrm>
          <a:off x="16230600" y="5498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75875</xdr:rowOff>
    </xdr:from>
    <xdr:to>
      <xdr:col>23</xdr:col>
      <xdr:colOff>517525</xdr:colOff>
      <xdr:row>38</xdr:row>
      <xdr:rowOff>138923</xdr:rowOff>
    </xdr:to>
    <xdr:cxnSp macro="">
      <xdr:nvCxnSpPr>
        <xdr:cNvPr id="492" name="直線コネクタ 491"/>
        <xdr:cNvCxnSpPr/>
      </xdr:nvCxnSpPr>
      <xdr:spPr>
        <a:xfrm>
          <a:off x="15481300" y="6590975"/>
          <a:ext cx="838200" cy="6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170116</xdr:rowOff>
    </xdr:from>
    <xdr:ext cx="469744" cy="259045"/>
    <xdr:sp macro="" textlink="">
      <xdr:nvSpPr>
        <xdr:cNvPr id="493" name="災害復旧事業費平均値テキスト"/>
        <xdr:cNvSpPr txBox="1"/>
      </xdr:nvSpPr>
      <xdr:spPr>
        <a:xfrm>
          <a:off x="16370300" y="63423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2,474</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147239</xdr:rowOff>
    </xdr:from>
    <xdr:to>
      <xdr:col>23</xdr:col>
      <xdr:colOff>568325</xdr:colOff>
      <xdr:row>38</xdr:row>
      <xdr:rowOff>77389</xdr:rowOff>
    </xdr:to>
    <xdr:sp macro="" textlink="">
      <xdr:nvSpPr>
        <xdr:cNvPr id="494" name="フローチャート : 判断 493"/>
        <xdr:cNvSpPr/>
      </xdr:nvSpPr>
      <xdr:spPr>
        <a:xfrm>
          <a:off x="16268700" y="6490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147564</xdr:rowOff>
    </xdr:from>
    <xdr:to>
      <xdr:col>22</xdr:col>
      <xdr:colOff>365125</xdr:colOff>
      <xdr:row>38</xdr:row>
      <xdr:rowOff>75875</xdr:rowOff>
    </xdr:to>
    <xdr:cxnSp macro="">
      <xdr:nvCxnSpPr>
        <xdr:cNvPr id="495" name="直線コネクタ 494"/>
        <xdr:cNvCxnSpPr/>
      </xdr:nvCxnSpPr>
      <xdr:spPr>
        <a:xfrm>
          <a:off x="14592300" y="6491214"/>
          <a:ext cx="889000" cy="99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56302</xdr:rowOff>
    </xdr:from>
    <xdr:to>
      <xdr:col>22</xdr:col>
      <xdr:colOff>415925</xdr:colOff>
      <xdr:row>37</xdr:row>
      <xdr:rowOff>157902</xdr:rowOff>
    </xdr:to>
    <xdr:sp macro="" textlink="">
      <xdr:nvSpPr>
        <xdr:cNvPr id="496" name="フローチャート : 判断 495"/>
        <xdr:cNvSpPr/>
      </xdr:nvSpPr>
      <xdr:spPr>
        <a:xfrm>
          <a:off x="15430500" y="639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2979</xdr:rowOff>
    </xdr:from>
    <xdr:ext cx="469744" cy="259045"/>
    <xdr:sp macro="" textlink="">
      <xdr:nvSpPr>
        <xdr:cNvPr id="497" name="テキスト ボックス 496"/>
        <xdr:cNvSpPr txBox="1"/>
      </xdr:nvSpPr>
      <xdr:spPr>
        <a:xfrm>
          <a:off x="15246427" y="6175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4,463</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147564</xdr:rowOff>
    </xdr:from>
    <xdr:to>
      <xdr:col>21</xdr:col>
      <xdr:colOff>161925</xdr:colOff>
      <xdr:row>38</xdr:row>
      <xdr:rowOff>134076</xdr:rowOff>
    </xdr:to>
    <xdr:cxnSp macro="">
      <xdr:nvCxnSpPr>
        <xdr:cNvPr id="498" name="直線コネクタ 497"/>
        <xdr:cNvCxnSpPr/>
      </xdr:nvCxnSpPr>
      <xdr:spPr>
        <a:xfrm flipV="1">
          <a:off x="13703300" y="6491214"/>
          <a:ext cx="889000" cy="15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113817</xdr:rowOff>
    </xdr:from>
    <xdr:to>
      <xdr:col>21</xdr:col>
      <xdr:colOff>212725</xdr:colOff>
      <xdr:row>37</xdr:row>
      <xdr:rowOff>43967</xdr:rowOff>
    </xdr:to>
    <xdr:sp macro="" textlink="">
      <xdr:nvSpPr>
        <xdr:cNvPr id="499" name="フローチャート : 判断 498"/>
        <xdr:cNvSpPr/>
      </xdr:nvSpPr>
      <xdr:spPr>
        <a:xfrm>
          <a:off x="14541500" y="628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35</xdr:row>
      <xdr:rowOff>60494</xdr:rowOff>
    </xdr:from>
    <xdr:ext cx="469744" cy="259045"/>
    <xdr:sp macro="" textlink="">
      <xdr:nvSpPr>
        <xdr:cNvPr id="500" name="テキスト ボックス 499"/>
        <xdr:cNvSpPr txBox="1"/>
      </xdr:nvSpPr>
      <xdr:spPr>
        <a:xfrm>
          <a:off x="14357427" y="6061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6,955</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127767</xdr:rowOff>
    </xdr:from>
    <xdr:to>
      <xdr:col>19</xdr:col>
      <xdr:colOff>644525</xdr:colOff>
      <xdr:row>38</xdr:row>
      <xdr:rowOff>134076</xdr:rowOff>
    </xdr:to>
    <xdr:cxnSp macro="">
      <xdr:nvCxnSpPr>
        <xdr:cNvPr id="501" name="直線コネクタ 500"/>
        <xdr:cNvCxnSpPr/>
      </xdr:nvCxnSpPr>
      <xdr:spPr>
        <a:xfrm>
          <a:off x="12814300" y="6642867"/>
          <a:ext cx="889000" cy="6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60828</xdr:rowOff>
    </xdr:from>
    <xdr:to>
      <xdr:col>20</xdr:col>
      <xdr:colOff>9525</xdr:colOff>
      <xdr:row>36</xdr:row>
      <xdr:rowOff>162428</xdr:rowOff>
    </xdr:to>
    <xdr:sp macro="" textlink="">
      <xdr:nvSpPr>
        <xdr:cNvPr id="502" name="フローチャート : 判断 501"/>
        <xdr:cNvSpPr/>
      </xdr:nvSpPr>
      <xdr:spPr>
        <a:xfrm>
          <a:off x="13652500" y="623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35</xdr:row>
      <xdr:rowOff>7505</xdr:rowOff>
    </xdr:from>
    <xdr:ext cx="469744" cy="259045"/>
    <xdr:sp macro="" textlink="">
      <xdr:nvSpPr>
        <xdr:cNvPr id="503" name="テキスト ボックス 502"/>
        <xdr:cNvSpPr txBox="1"/>
      </xdr:nvSpPr>
      <xdr:spPr>
        <a:xfrm>
          <a:off x="13468427" y="600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8,114</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99919</xdr:rowOff>
    </xdr:from>
    <xdr:to>
      <xdr:col>18</xdr:col>
      <xdr:colOff>492125</xdr:colOff>
      <xdr:row>37</xdr:row>
      <xdr:rowOff>30069</xdr:rowOff>
    </xdr:to>
    <xdr:sp macro="" textlink="">
      <xdr:nvSpPr>
        <xdr:cNvPr id="504" name="フローチャート : 判断 503"/>
        <xdr:cNvSpPr/>
      </xdr:nvSpPr>
      <xdr:spPr>
        <a:xfrm>
          <a:off x="12763500" y="627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35</xdr:row>
      <xdr:rowOff>46596</xdr:rowOff>
    </xdr:from>
    <xdr:ext cx="469744" cy="259045"/>
    <xdr:sp macro="" textlink="">
      <xdr:nvSpPr>
        <xdr:cNvPr id="505" name="テキスト ボックス 504"/>
        <xdr:cNvSpPr txBox="1"/>
      </xdr:nvSpPr>
      <xdr:spPr>
        <a:xfrm>
          <a:off x="12579427" y="6047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7,259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6" name="テキスト ボックス 50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7" name="テキスト ボックス 50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8" name="テキスト ボックス 50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9" name="テキスト ボックス 50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0" name="テキスト ボックス 50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88123</xdr:rowOff>
    </xdr:from>
    <xdr:to>
      <xdr:col>23</xdr:col>
      <xdr:colOff>568325</xdr:colOff>
      <xdr:row>39</xdr:row>
      <xdr:rowOff>18273</xdr:rowOff>
    </xdr:to>
    <xdr:sp macro="" textlink="">
      <xdr:nvSpPr>
        <xdr:cNvPr id="511" name="円/楕円 510"/>
        <xdr:cNvSpPr/>
      </xdr:nvSpPr>
      <xdr:spPr>
        <a:xfrm>
          <a:off x="16268700" y="6603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3050</xdr:rowOff>
    </xdr:from>
    <xdr:ext cx="313932" cy="259045"/>
    <xdr:sp macro="" textlink="">
      <xdr:nvSpPr>
        <xdr:cNvPr id="512" name="災害復旧事業費該当値テキスト"/>
        <xdr:cNvSpPr txBox="1"/>
      </xdr:nvSpPr>
      <xdr:spPr>
        <a:xfrm>
          <a:off x="16370300" y="65181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25075</xdr:rowOff>
    </xdr:from>
    <xdr:to>
      <xdr:col>22</xdr:col>
      <xdr:colOff>415925</xdr:colOff>
      <xdr:row>38</xdr:row>
      <xdr:rowOff>126675</xdr:rowOff>
    </xdr:to>
    <xdr:sp macro="" textlink="">
      <xdr:nvSpPr>
        <xdr:cNvPr id="513" name="円/楕円 512"/>
        <xdr:cNvSpPr/>
      </xdr:nvSpPr>
      <xdr:spPr>
        <a:xfrm>
          <a:off x="15430500" y="654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117802</xdr:rowOff>
    </xdr:from>
    <xdr:ext cx="469744" cy="259045"/>
    <xdr:sp macro="" textlink="">
      <xdr:nvSpPr>
        <xdr:cNvPr id="514" name="テキスト ボックス 513"/>
        <xdr:cNvSpPr txBox="1"/>
      </xdr:nvSpPr>
      <xdr:spPr>
        <a:xfrm>
          <a:off x="15246427" y="663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1,396</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96764</xdr:rowOff>
    </xdr:from>
    <xdr:to>
      <xdr:col>21</xdr:col>
      <xdr:colOff>212725</xdr:colOff>
      <xdr:row>38</xdr:row>
      <xdr:rowOff>26914</xdr:rowOff>
    </xdr:to>
    <xdr:sp macro="" textlink="">
      <xdr:nvSpPr>
        <xdr:cNvPr id="515" name="円/楕円 514"/>
        <xdr:cNvSpPr/>
      </xdr:nvSpPr>
      <xdr:spPr>
        <a:xfrm>
          <a:off x="14541500" y="644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18041</xdr:rowOff>
    </xdr:from>
    <xdr:ext cx="469744" cy="259045"/>
    <xdr:sp macro="" textlink="">
      <xdr:nvSpPr>
        <xdr:cNvPr id="516" name="テキスト ボックス 515"/>
        <xdr:cNvSpPr txBox="1"/>
      </xdr:nvSpPr>
      <xdr:spPr>
        <a:xfrm>
          <a:off x="14357427" y="6533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3,578</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83276</xdr:rowOff>
    </xdr:from>
    <xdr:to>
      <xdr:col>20</xdr:col>
      <xdr:colOff>9525</xdr:colOff>
      <xdr:row>39</xdr:row>
      <xdr:rowOff>13426</xdr:rowOff>
    </xdr:to>
    <xdr:sp macro="" textlink="">
      <xdr:nvSpPr>
        <xdr:cNvPr id="517" name="円/楕円 516"/>
        <xdr:cNvSpPr/>
      </xdr:nvSpPr>
      <xdr:spPr>
        <a:xfrm>
          <a:off x="13652500" y="659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4553</xdr:rowOff>
    </xdr:from>
    <xdr:ext cx="378565" cy="259045"/>
    <xdr:sp macro="" textlink="">
      <xdr:nvSpPr>
        <xdr:cNvPr id="518" name="テキスト ボックス 517"/>
        <xdr:cNvSpPr txBox="1"/>
      </xdr:nvSpPr>
      <xdr:spPr>
        <a:xfrm>
          <a:off x="13514017" y="66911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76967</xdr:rowOff>
    </xdr:from>
    <xdr:to>
      <xdr:col>18</xdr:col>
      <xdr:colOff>492125</xdr:colOff>
      <xdr:row>39</xdr:row>
      <xdr:rowOff>7117</xdr:rowOff>
    </xdr:to>
    <xdr:sp macro="" textlink="">
      <xdr:nvSpPr>
        <xdr:cNvPr id="519" name="円/楕円 518"/>
        <xdr:cNvSpPr/>
      </xdr:nvSpPr>
      <xdr:spPr>
        <a:xfrm>
          <a:off x="12763500" y="6592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38</xdr:row>
      <xdr:rowOff>169694</xdr:rowOff>
    </xdr:from>
    <xdr:ext cx="378565" cy="259045"/>
    <xdr:sp macro="" textlink="">
      <xdr:nvSpPr>
        <xdr:cNvPr id="520" name="テキスト ボックス 519"/>
        <xdr:cNvSpPr txBox="1"/>
      </xdr:nvSpPr>
      <xdr:spPr>
        <a:xfrm>
          <a:off x="12625017" y="66847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1" name="正方形/長方形 52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2" name="正方形/長方形 52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3" name="正方形/長方形 52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4" name="正方形/長方形 52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5" name="正方形/長方形 52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6" name="正方形/長方形 52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7" name="正方形/長方形 52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8" name="正方形/長方形 52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9" name="テキスト ボックス 52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0" name="直線コネクタ 52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1" name="直線コネクタ 53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2" name="テキスト ボックス 53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3" name="直線コネクタ 53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4" name="テキスト ボックス 53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6" name="直線コネクタ 53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8" name="直線コネクタ 53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0" name="直線コネクタ 53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1" name="直線コネクタ 54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3" name="フローチャート : 判断 54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4" name="直線コネクタ 54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5" name="フローチャート : 判断 54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6" name="テキスト ボックス 545"/>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7" name="直線コネクタ 54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8" name="フローチャート : 判断 54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9" name="テキスト ボックス 548"/>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0" name="直線コネクタ 54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1" name="フローチャート : 判断 55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2" name="テキスト ボックス 551"/>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3" name="フローチャート : 判断 55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4" name="テキスト ボックス 553"/>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5" name="テキスト ボックス 55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6" name="テキスト ボックス 55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7" name="テキスト ボックス 55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8" name="テキスト ボックス 55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9" name="テキスト ボックス 55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0" name="円/楕円 55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2" name="円/楕円 56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3" name="テキスト ボックス 562"/>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4" name="円/楕円 56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5" name="テキスト ボックス 564"/>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6" name="円/楕円 56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7" name="テキスト ボックス 566"/>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8" name="円/楕円 56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9" name="テキスト ボックス 568"/>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0" name="正方形/長方形 56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1" name="正方形/長方形 57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2" name="正方形/長方形 57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3" name="正方形/長方形 57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4" name="正方形/長方形 57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5" name="正方形/長方形 57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6" name="正方形/長方形 57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52,483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7" name="正方形/長方形 57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8" name="テキスト ボックス 57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9" name="直線コネクタ 57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0" name="直線コネクタ 57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1" name="テキスト ボックス 58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2" name="直線コネクタ 58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3" name="テキスト ボックス 58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4" name="直線コネクタ 58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5" name="テキスト ボックス 58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6" name="直線コネクタ 58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87" name="テキスト ボックス 58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88" name="直線コネクタ 58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589" name="テキスト ボックス 588"/>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0" name="直線コネクタ 58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1" name="テキスト ボックス 590"/>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2" name="直線コネクタ 59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3" name="テキスト ボックス 59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147755</xdr:rowOff>
    </xdr:from>
    <xdr:to>
      <xdr:col>23</xdr:col>
      <xdr:colOff>516889</xdr:colOff>
      <xdr:row>78</xdr:row>
      <xdr:rowOff>122293</xdr:rowOff>
    </xdr:to>
    <xdr:cxnSp macro="">
      <xdr:nvCxnSpPr>
        <xdr:cNvPr id="595" name="直線コネクタ 594"/>
        <xdr:cNvCxnSpPr/>
      </xdr:nvCxnSpPr>
      <xdr:spPr>
        <a:xfrm flipV="1">
          <a:off x="16317595" y="12149255"/>
          <a:ext cx="1269" cy="1346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126120</xdr:rowOff>
    </xdr:from>
    <xdr:ext cx="534377" cy="259045"/>
    <xdr:sp macro="" textlink="">
      <xdr:nvSpPr>
        <xdr:cNvPr id="596" name="公債費最小値テキスト"/>
        <xdr:cNvSpPr txBox="1"/>
      </xdr:nvSpPr>
      <xdr:spPr>
        <a:xfrm>
          <a:off x="16370300" y="13499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13,599</a:t>
          </a:r>
          <a:endParaRPr kumimoji="1" lang="ja-JP" altLang="en-US" sz="1000" b="1">
            <a:latin typeface="ＭＳ Ｐゴシック"/>
          </a:endParaRPr>
        </a:p>
      </xdr:txBody>
    </xdr:sp>
    <xdr:clientData/>
  </xdr:oneCellAnchor>
  <xdr:twoCellAnchor>
    <xdr:from>
      <xdr:col>23</xdr:col>
      <xdr:colOff>428625</xdr:colOff>
      <xdr:row>78</xdr:row>
      <xdr:rowOff>122293</xdr:rowOff>
    </xdr:from>
    <xdr:to>
      <xdr:col>23</xdr:col>
      <xdr:colOff>606425</xdr:colOff>
      <xdr:row>78</xdr:row>
      <xdr:rowOff>122293</xdr:rowOff>
    </xdr:to>
    <xdr:cxnSp macro="">
      <xdr:nvCxnSpPr>
        <xdr:cNvPr id="597" name="直線コネクタ 596"/>
        <xdr:cNvCxnSpPr/>
      </xdr:nvCxnSpPr>
      <xdr:spPr>
        <a:xfrm>
          <a:off x="16230600" y="13495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94432</xdr:rowOff>
    </xdr:from>
    <xdr:ext cx="599010" cy="259045"/>
    <xdr:sp macro="" textlink="">
      <xdr:nvSpPr>
        <xdr:cNvPr id="598" name="公債費最大値テキスト"/>
        <xdr:cNvSpPr txBox="1"/>
      </xdr:nvSpPr>
      <xdr:spPr>
        <a:xfrm>
          <a:off x="16370300" y="11924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137,260</a:t>
          </a:r>
          <a:endParaRPr kumimoji="1" lang="ja-JP" altLang="en-US" sz="1000" b="1">
            <a:latin typeface="ＭＳ Ｐゴシック"/>
          </a:endParaRPr>
        </a:p>
      </xdr:txBody>
    </xdr:sp>
    <xdr:clientData/>
  </xdr:oneCellAnchor>
  <xdr:twoCellAnchor>
    <xdr:from>
      <xdr:col>23</xdr:col>
      <xdr:colOff>428625</xdr:colOff>
      <xdr:row>70</xdr:row>
      <xdr:rowOff>147755</xdr:rowOff>
    </xdr:from>
    <xdr:to>
      <xdr:col>23</xdr:col>
      <xdr:colOff>606425</xdr:colOff>
      <xdr:row>70</xdr:row>
      <xdr:rowOff>147755</xdr:rowOff>
    </xdr:to>
    <xdr:cxnSp macro="">
      <xdr:nvCxnSpPr>
        <xdr:cNvPr id="599" name="直線コネクタ 598"/>
        <xdr:cNvCxnSpPr/>
      </xdr:nvCxnSpPr>
      <xdr:spPr>
        <a:xfrm>
          <a:off x="16230600" y="12149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72045</xdr:rowOff>
    </xdr:from>
    <xdr:to>
      <xdr:col>23</xdr:col>
      <xdr:colOff>517525</xdr:colOff>
      <xdr:row>76</xdr:row>
      <xdr:rowOff>75975</xdr:rowOff>
    </xdr:to>
    <xdr:cxnSp macro="">
      <xdr:nvCxnSpPr>
        <xdr:cNvPr id="600" name="直線コネクタ 599"/>
        <xdr:cNvCxnSpPr/>
      </xdr:nvCxnSpPr>
      <xdr:spPr>
        <a:xfrm flipV="1">
          <a:off x="15481300" y="13102245"/>
          <a:ext cx="838200" cy="3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37144</xdr:rowOff>
    </xdr:from>
    <xdr:ext cx="534377" cy="259045"/>
    <xdr:sp macro="" textlink="">
      <xdr:nvSpPr>
        <xdr:cNvPr id="601" name="公債費平均値テキスト"/>
        <xdr:cNvSpPr txBox="1"/>
      </xdr:nvSpPr>
      <xdr:spPr>
        <a:xfrm>
          <a:off x="16370300" y="12724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66,106</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14267</xdr:rowOff>
    </xdr:from>
    <xdr:to>
      <xdr:col>23</xdr:col>
      <xdr:colOff>568325</xdr:colOff>
      <xdr:row>75</xdr:row>
      <xdr:rowOff>115867</xdr:rowOff>
    </xdr:to>
    <xdr:sp macro="" textlink="">
      <xdr:nvSpPr>
        <xdr:cNvPr id="602" name="フローチャート : 判断 601"/>
        <xdr:cNvSpPr/>
      </xdr:nvSpPr>
      <xdr:spPr>
        <a:xfrm>
          <a:off x="16268700" y="12873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68845</xdr:rowOff>
    </xdr:from>
    <xdr:to>
      <xdr:col>22</xdr:col>
      <xdr:colOff>365125</xdr:colOff>
      <xdr:row>76</xdr:row>
      <xdr:rowOff>75975</xdr:rowOff>
    </xdr:to>
    <xdr:cxnSp macro="">
      <xdr:nvCxnSpPr>
        <xdr:cNvPr id="603" name="直線コネクタ 602"/>
        <xdr:cNvCxnSpPr/>
      </xdr:nvCxnSpPr>
      <xdr:spPr>
        <a:xfrm>
          <a:off x="14592300" y="13099045"/>
          <a:ext cx="889000" cy="7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30269</xdr:rowOff>
    </xdr:from>
    <xdr:to>
      <xdr:col>22</xdr:col>
      <xdr:colOff>415925</xdr:colOff>
      <xdr:row>75</xdr:row>
      <xdr:rowOff>131869</xdr:rowOff>
    </xdr:to>
    <xdr:sp macro="" textlink="">
      <xdr:nvSpPr>
        <xdr:cNvPr id="604" name="フローチャート : 判断 603"/>
        <xdr:cNvSpPr/>
      </xdr:nvSpPr>
      <xdr:spPr>
        <a:xfrm>
          <a:off x="15430500" y="1288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148396</xdr:rowOff>
    </xdr:from>
    <xdr:ext cx="534377" cy="259045"/>
    <xdr:sp macro="" textlink="">
      <xdr:nvSpPr>
        <xdr:cNvPr id="605" name="テキスト ボックス 604"/>
        <xdr:cNvSpPr txBox="1"/>
      </xdr:nvSpPr>
      <xdr:spPr>
        <a:xfrm>
          <a:off x="15214111" y="12664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64,636</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54541</xdr:rowOff>
    </xdr:from>
    <xdr:to>
      <xdr:col>21</xdr:col>
      <xdr:colOff>161925</xdr:colOff>
      <xdr:row>76</xdr:row>
      <xdr:rowOff>68845</xdr:rowOff>
    </xdr:to>
    <xdr:cxnSp macro="">
      <xdr:nvCxnSpPr>
        <xdr:cNvPr id="606" name="直線コネクタ 605"/>
        <xdr:cNvCxnSpPr/>
      </xdr:nvCxnSpPr>
      <xdr:spPr>
        <a:xfrm>
          <a:off x="13703300" y="13084741"/>
          <a:ext cx="889000" cy="14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36464</xdr:rowOff>
    </xdr:from>
    <xdr:to>
      <xdr:col>21</xdr:col>
      <xdr:colOff>212725</xdr:colOff>
      <xdr:row>75</xdr:row>
      <xdr:rowOff>138064</xdr:rowOff>
    </xdr:to>
    <xdr:sp macro="" textlink="">
      <xdr:nvSpPr>
        <xdr:cNvPr id="607" name="フローチャート : 判断 606"/>
        <xdr:cNvSpPr/>
      </xdr:nvSpPr>
      <xdr:spPr>
        <a:xfrm>
          <a:off x="14541500" y="12895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154591</xdr:rowOff>
    </xdr:from>
    <xdr:ext cx="534377" cy="259045"/>
    <xdr:sp macro="" textlink="">
      <xdr:nvSpPr>
        <xdr:cNvPr id="608" name="テキスト ボックス 607"/>
        <xdr:cNvSpPr txBox="1"/>
      </xdr:nvSpPr>
      <xdr:spPr>
        <a:xfrm>
          <a:off x="14325111" y="12670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64,067</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32694</xdr:rowOff>
    </xdr:from>
    <xdr:to>
      <xdr:col>19</xdr:col>
      <xdr:colOff>644525</xdr:colOff>
      <xdr:row>76</xdr:row>
      <xdr:rowOff>54541</xdr:rowOff>
    </xdr:to>
    <xdr:cxnSp macro="">
      <xdr:nvCxnSpPr>
        <xdr:cNvPr id="609" name="直線コネクタ 608"/>
        <xdr:cNvCxnSpPr/>
      </xdr:nvCxnSpPr>
      <xdr:spPr>
        <a:xfrm>
          <a:off x="12814300" y="13062894"/>
          <a:ext cx="889000" cy="21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32632</xdr:rowOff>
    </xdr:from>
    <xdr:to>
      <xdr:col>20</xdr:col>
      <xdr:colOff>9525</xdr:colOff>
      <xdr:row>75</xdr:row>
      <xdr:rowOff>134232</xdr:rowOff>
    </xdr:to>
    <xdr:sp macro="" textlink="">
      <xdr:nvSpPr>
        <xdr:cNvPr id="610" name="フローチャート : 判断 609"/>
        <xdr:cNvSpPr/>
      </xdr:nvSpPr>
      <xdr:spPr>
        <a:xfrm>
          <a:off x="13652500" y="12891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150759</xdr:rowOff>
    </xdr:from>
    <xdr:ext cx="534377" cy="259045"/>
    <xdr:sp macro="" textlink="">
      <xdr:nvSpPr>
        <xdr:cNvPr id="611" name="テキスト ボックス 610"/>
        <xdr:cNvSpPr txBox="1"/>
      </xdr:nvSpPr>
      <xdr:spPr>
        <a:xfrm>
          <a:off x="13436111" y="12666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64,419</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6985</xdr:rowOff>
    </xdr:from>
    <xdr:to>
      <xdr:col>18</xdr:col>
      <xdr:colOff>492125</xdr:colOff>
      <xdr:row>75</xdr:row>
      <xdr:rowOff>108585</xdr:rowOff>
    </xdr:to>
    <xdr:sp macro="" textlink="">
      <xdr:nvSpPr>
        <xdr:cNvPr id="612" name="フローチャート : 判断 611"/>
        <xdr:cNvSpPr/>
      </xdr:nvSpPr>
      <xdr:spPr>
        <a:xfrm>
          <a:off x="12763500" y="1286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125112</xdr:rowOff>
    </xdr:from>
    <xdr:ext cx="534377" cy="259045"/>
    <xdr:sp macro="" textlink="">
      <xdr:nvSpPr>
        <xdr:cNvPr id="613" name="テキスト ボックス 612"/>
        <xdr:cNvSpPr txBox="1"/>
      </xdr:nvSpPr>
      <xdr:spPr>
        <a:xfrm>
          <a:off x="12547111" y="12640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4" name="テキスト ボックス 61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5" name="テキスト ボックス 61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6" name="テキスト ボックス 61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7" name="テキスト ボックス 61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8" name="テキスト ボックス 61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21245</xdr:rowOff>
    </xdr:from>
    <xdr:to>
      <xdr:col>23</xdr:col>
      <xdr:colOff>568325</xdr:colOff>
      <xdr:row>76</xdr:row>
      <xdr:rowOff>122845</xdr:rowOff>
    </xdr:to>
    <xdr:sp macro="" textlink="">
      <xdr:nvSpPr>
        <xdr:cNvPr id="619" name="円/楕円 618"/>
        <xdr:cNvSpPr/>
      </xdr:nvSpPr>
      <xdr:spPr>
        <a:xfrm>
          <a:off x="16268700" y="1305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171122</xdr:rowOff>
    </xdr:from>
    <xdr:ext cx="534377" cy="259045"/>
    <xdr:sp macro="" textlink="">
      <xdr:nvSpPr>
        <xdr:cNvPr id="620" name="公債費該当値テキスト"/>
        <xdr:cNvSpPr txBox="1"/>
      </xdr:nvSpPr>
      <xdr:spPr>
        <a:xfrm>
          <a:off x="16370300" y="13029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49,715</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25175</xdr:rowOff>
    </xdr:from>
    <xdr:to>
      <xdr:col>22</xdr:col>
      <xdr:colOff>415925</xdr:colOff>
      <xdr:row>76</xdr:row>
      <xdr:rowOff>126775</xdr:rowOff>
    </xdr:to>
    <xdr:sp macro="" textlink="">
      <xdr:nvSpPr>
        <xdr:cNvPr id="621" name="円/楕円 620"/>
        <xdr:cNvSpPr/>
      </xdr:nvSpPr>
      <xdr:spPr>
        <a:xfrm>
          <a:off x="15430500" y="13055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117902</xdr:rowOff>
    </xdr:from>
    <xdr:ext cx="534377" cy="259045"/>
    <xdr:sp macro="" textlink="">
      <xdr:nvSpPr>
        <xdr:cNvPr id="622" name="テキスト ボックス 621"/>
        <xdr:cNvSpPr txBox="1"/>
      </xdr:nvSpPr>
      <xdr:spPr>
        <a:xfrm>
          <a:off x="15214111" y="13148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49,354</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18045</xdr:rowOff>
    </xdr:from>
    <xdr:to>
      <xdr:col>21</xdr:col>
      <xdr:colOff>212725</xdr:colOff>
      <xdr:row>76</xdr:row>
      <xdr:rowOff>119645</xdr:rowOff>
    </xdr:to>
    <xdr:sp macro="" textlink="">
      <xdr:nvSpPr>
        <xdr:cNvPr id="623" name="円/楕円 622"/>
        <xdr:cNvSpPr/>
      </xdr:nvSpPr>
      <xdr:spPr>
        <a:xfrm>
          <a:off x="14541500" y="1304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110772</xdr:rowOff>
    </xdr:from>
    <xdr:ext cx="534377" cy="259045"/>
    <xdr:sp macro="" textlink="">
      <xdr:nvSpPr>
        <xdr:cNvPr id="624" name="テキスト ボックス 623"/>
        <xdr:cNvSpPr txBox="1"/>
      </xdr:nvSpPr>
      <xdr:spPr>
        <a:xfrm>
          <a:off x="14325111" y="13140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50,009</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3741</xdr:rowOff>
    </xdr:from>
    <xdr:to>
      <xdr:col>20</xdr:col>
      <xdr:colOff>9525</xdr:colOff>
      <xdr:row>76</xdr:row>
      <xdr:rowOff>105341</xdr:rowOff>
    </xdr:to>
    <xdr:sp macro="" textlink="">
      <xdr:nvSpPr>
        <xdr:cNvPr id="625" name="円/楕円 624"/>
        <xdr:cNvSpPr/>
      </xdr:nvSpPr>
      <xdr:spPr>
        <a:xfrm>
          <a:off x="13652500" y="13033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96468</xdr:rowOff>
    </xdr:from>
    <xdr:ext cx="534377" cy="259045"/>
    <xdr:sp macro="" textlink="">
      <xdr:nvSpPr>
        <xdr:cNvPr id="626" name="テキスト ボックス 625"/>
        <xdr:cNvSpPr txBox="1"/>
      </xdr:nvSpPr>
      <xdr:spPr>
        <a:xfrm>
          <a:off x="13436111" y="1312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51,323</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153344</xdr:rowOff>
    </xdr:from>
    <xdr:to>
      <xdr:col>18</xdr:col>
      <xdr:colOff>492125</xdr:colOff>
      <xdr:row>76</xdr:row>
      <xdr:rowOff>83494</xdr:rowOff>
    </xdr:to>
    <xdr:sp macro="" textlink="">
      <xdr:nvSpPr>
        <xdr:cNvPr id="627" name="円/楕円 626"/>
        <xdr:cNvSpPr/>
      </xdr:nvSpPr>
      <xdr:spPr>
        <a:xfrm>
          <a:off x="12763500" y="13012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74621</xdr:rowOff>
    </xdr:from>
    <xdr:ext cx="534377" cy="259045"/>
    <xdr:sp macro="" textlink="">
      <xdr:nvSpPr>
        <xdr:cNvPr id="628" name="テキスト ボックス 627"/>
        <xdr:cNvSpPr txBox="1"/>
      </xdr:nvSpPr>
      <xdr:spPr>
        <a:xfrm>
          <a:off x="12547111" y="13104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53,330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9" name="正方形/長方形 62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0" name="正方形/長方形 62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1" name="正方形/長方形 63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2" name="正方形/長方形 63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3" name="正方形/長方形 63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4" name="正方形/長方形 63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5" name="正方形/長方形 63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18,464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6" name="正方形/長方形 63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7" name="テキスト ボックス 63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8" name="直線コネクタ 63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39" name="直線コネクタ 63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40" name="テキスト ボックス 63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41" name="直線コネクタ 64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42" name="テキスト ボックス 64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43" name="直線コネクタ 64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44" name="テキスト ボックス 64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45" name="直線コネクタ 64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46" name="テキスト ボックス 64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47" name="直線コネクタ 64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48" name="テキスト ボックス 647"/>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49" name="直線コネクタ 64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50" name="テキスト ボックス 649"/>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1" name="直線コネクタ 65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2" name="テキスト ボックス 65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63871</xdr:rowOff>
    </xdr:from>
    <xdr:to>
      <xdr:col>23</xdr:col>
      <xdr:colOff>516889</xdr:colOff>
      <xdr:row>99</xdr:row>
      <xdr:rowOff>94748</xdr:rowOff>
    </xdr:to>
    <xdr:cxnSp macro="">
      <xdr:nvCxnSpPr>
        <xdr:cNvPr id="654" name="直線コネクタ 653"/>
        <xdr:cNvCxnSpPr/>
      </xdr:nvCxnSpPr>
      <xdr:spPr>
        <a:xfrm flipV="1">
          <a:off x="16317595" y="15494371"/>
          <a:ext cx="1269" cy="1573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98575</xdr:rowOff>
    </xdr:from>
    <xdr:ext cx="378565" cy="259045"/>
    <xdr:sp macro="" textlink="">
      <xdr:nvSpPr>
        <xdr:cNvPr id="655" name="積立金最小値テキスト"/>
        <xdr:cNvSpPr txBox="1"/>
      </xdr:nvSpPr>
      <xdr:spPr>
        <a:xfrm>
          <a:off x="16370300" y="170721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a:t>
          </a:r>
          <a:endParaRPr kumimoji="1" lang="ja-JP" altLang="en-US" sz="1000" b="1">
            <a:latin typeface="ＭＳ Ｐゴシック"/>
          </a:endParaRPr>
        </a:p>
      </xdr:txBody>
    </xdr:sp>
    <xdr:clientData/>
  </xdr:oneCellAnchor>
  <xdr:twoCellAnchor>
    <xdr:from>
      <xdr:col>23</xdr:col>
      <xdr:colOff>428625</xdr:colOff>
      <xdr:row>99</xdr:row>
      <xdr:rowOff>94748</xdr:rowOff>
    </xdr:from>
    <xdr:to>
      <xdr:col>23</xdr:col>
      <xdr:colOff>606425</xdr:colOff>
      <xdr:row>99</xdr:row>
      <xdr:rowOff>94748</xdr:rowOff>
    </xdr:to>
    <xdr:cxnSp macro="">
      <xdr:nvCxnSpPr>
        <xdr:cNvPr id="656" name="直線コネクタ 655"/>
        <xdr:cNvCxnSpPr/>
      </xdr:nvCxnSpPr>
      <xdr:spPr>
        <a:xfrm>
          <a:off x="16230600" y="17068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10548</xdr:rowOff>
    </xdr:from>
    <xdr:ext cx="534377" cy="259045"/>
    <xdr:sp macro="" textlink="">
      <xdr:nvSpPr>
        <xdr:cNvPr id="657" name="積立金最大値テキスト"/>
        <xdr:cNvSpPr txBox="1"/>
      </xdr:nvSpPr>
      <xdr:spPr>
        <a:xfrm>
          <a:off x="16370300" y="15269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96,644</a:t>
          </a:r>
          <a:endParaRPr kumimoji="1" lang="ja-JP" altLang="en-US" sz="1000" b="1">
            <a:latin typeface="ＭＳ Ｐゴシック"/>
          </a:endParaRPr>
        </a:p>
      </xdr:txBody>
    </xdr:sp>
    <xdr:clientData/>
  </xdr:oneCellAnchor>
  <xdr:twoCellAnchor>
    <xdr:from>
      <xdr:col>23</xdr:col>
      <xdr:colOff>428625</xdr:colOff>
      <xdr:row>90</xdr:row>
      <xdr:rowOff>63871</xdr:rowOff>
    </xdr:from>
    <xdr:to>
      <xdr:col>23</xdr:col>
      <xdr:colOff>606425</xdr:colOff>
      <xdr:row>90</xdr:row>
      <xdr:rowOff>63871</xdr:rowOff>
    </xdr:to>
    <xdr:cxnSp macro="">
      <xdr:nvCxnSpPr>
        <xdr:cNvPr id="658" name="直線コネクタ 657"/>
        <xdr:cNvCxnSpPr/>
      </xdr:nvCxnSpPr>
      <xdr:spPr>
        <a:xfrm>
          <a:off x="16230600" y="15494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47361</xdr:rowOff>
    </xdr:from>
    <xdr:to>
      <xdr:col>23</xdr:col>
      <xdr:colOff>517525</xdr:colOff>
      <xdr:row>99</xdr:row>
      <xdr:rowOff>87040</xdr:rowOff>
    </xdr:to>
    <xdr:cxnSp macro="">
      <xdr:nvCxnSpPr>
        <xdr:cNvPr id="659" name="直線コネクタ 658"/>
        <xdr:cNvCxnSpPr/>
      </xdr:nvCxnSpPr>
      <xdr:spPr>
        <a:xfrm flipV="1">
          <a:off x="15481300" y="16849461"/>
          <a:ext cx="838200" cy="211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43229</xdr:rowOff>
    </xdr:from>
    <xdr:ext cx="534377" cy="259045"/>
    <xdr:sp macro="" textlink="">
      <xdr:nvSpPr>
        <xdr:cNvPr id="660" name="積立金平均値テキスト"/>
        <xdr:cNvSpPr txBox="1"/>
      </xdr:nvSpPr>
      <xdr:spPr>
        <a:xfrm>
          <a:off x="16370300" y="165024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22,698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20352</xdr:rowOff>
    </xdr:from>
    <xdr:to>
      <xdr:col>23</xdr:col>
      <xdr:colOff>568325</xdr:colOff>
      <xdr:row>97</xdr:row>
      <xdr:rowOff>121952</xdr:rowOff>
    </xdr:to>
    <xdr:sp macro="" textlink="">
      <xdr:nvSpPr>
        <xdr:cNvPr id="661" name="フローチャート : 判断 660"/>
        <xdr:cNvSpPr/>
      </xdr:nvSpPr>
      <xdr:spPr>
        <a:xfrm>
          <a:off x="16268700" y="16651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19408</xdr:rowOff>
    </xdr:from>
    <xdr:to>
      <xdr:col>22</xdr:col>
      <xdr:colOff>365125</xdr:colOff>
      <xdr:row>99</xdr:row>
      <xdr:rowOff>87040</xdr:rowOff>
    </xdr:to>
    <xdr:cxnSp macro="">
      <xdr:nvCxnSpPr>
        <xdr:cNvPr id="662" name="直線コネクタ 661"/>
        <xdr:cNvCxnSpPr/>
      </xdr:nvCxnSpPr>
      <xdr:spPr>
        <a:xfrm>
          <a:off x="14592300" y="16992958"/>
          <a:ext cx="889000" cy="67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170968</xdr:rowOff>
    </xdr:from>
    <xdr:to>
      <xdr:col>22</xdr:col>
      <xdr:colOff>415925</xdr:colOff>
      <xdr:row>98</xdr:row>
      <xdr:rowOff>101118</xdr:rowOff>
    </xdr:to>
    <xdr:sp macro="" textlink="">
      <xdr:nvSpPr>
        <xdr:cNvPr id="663" name="フローチャート : 判断 662"/>
        <xdr:cNvSpPr/>
      </xdr:nvSpPr>
      <xdr:spPr>
        <a:xfrm>
          <a:off x="15430500" y="1680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117645</xdr:rowOff>
    </xdr:from>
    <xdr:ext cx="534377" cy="259045"/>
    <xdr:sp macro="" textlink="">
      <xdr:nvSpPr>
        <xdr:cNvPr id="664" name="テキスト ボックス 663"/>
        <xdr:cNvSpPr txBox="1"/>
      </xdr:nvSpPr>
      <xdr:spPr>
        <a:xfrm>
          <a:off x="15214111" y="16576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13,474</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19408</xdr:rowOff>
    </xdr:from>
    <xdr:to>
      <xdr:col>21</xdr:col>
      <xdr:colOff>161925</xdr:colOff>
      <xdr:row>99</xdr:row>
      <xdr:rowOff>92788</xdr:rowOff>
    </xdr:to>
    <xdr:cxnSp macro="">
      <xdr:nvCxnSpPr>
        <xdr:cNvPr id="665" name="直線コネクタ 664"/>
        <xdr:cNvCxnSpPr/>
      </xdr:nvCxnSpPr>
      <xdr:spPr>
        <a:xfrm flipV="1">
          <a:off x="13703300" y="16992958"/>
          <a:ext cx="889000" cy="73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16956</xdr:rowOff>
    </xdr:from>
    <xdr:to>
      <xdr:col>21</xdr:col>
      <xdr:colOff>212725</xdr:colOff>
      <xdr:row>97</xdr:row>
      <xdr:rowOff>118556</xdr:rowOff>
    </xdr:to>
    <xdr:sp macro="" textlink="">
      <xdr:nvSpPr>
        <xdr:cNvPr id="666" name="フローチャート : 判断 665"/>
        <xdr:cNvSpPr/>
      </xdr:nvSpPr>
      <xdr:spPr>
        <a:xfrm>
          <a:off x="14541500" y="16647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135083</xdr:rowOff>
    </xdr:from>
    <xdr:ext cx="534377" cy="259045"/>
    <xdr:sp macro="" textlink="">
      <xdr:nvSpPr>
        <xdr:cNvPr id="667" name="テキスト ボックス 666"/>
        <xdr:cNvSpPr txBox="1"/>
      </xdr:nvSpPr>
      <xdr:spPr>
        <a:xfrm>
          <a:off x="14325111" y="16422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22,906</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91024</xdr:rowOff>
    </xdr:from>
    <xdr:to>
      <xdr:col>19</xdr:col>
      <xdr:colOff>644525</xdr:colOff>
      <xdr:row>99</xdr:row>
      <xdr:rowOff>92788</xdr:rowOff>
    </xdr:to>
    <xdr:cxnSp macro="">
      <xdr:nvCxnSpPr>
        <xdr:cNvPr id="668" name="直線コネクタ 667"/>
        <xdr:cNvCxnSpPr/>
      </xdr:nvCxnSpPr>
      <xdr:spPr>
        <a:xfrm>
          <a:off x="12814300" y="17064574"/>
          <a:ext cx="889000" cy="1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86385</xdr:rowOff>
    </xdr:from>
    <xdr:to>
      <xdr:col>20</xdr:col>
      <xdr:colOff>9525</xdr:colOff>
      <xdr:row>97</xdr:row>
      <xdr:rowOff>16535</xdr:rowOff>
    </xdr:to>
    <xdr:sp macro="" textlink="">
      <xdr:nvSpPr>
        <xdr:cNvPr id="669" name="フローチャート : 判断 668"/>
        <xdr:cNvSpPr/>
      </xdr:nvSpPr>
      <xdr:spPr>
        <a:xfrm>
          <a:off x="13652500" y="16545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33062</xdr:rowOff>
    </xdr:from>
    <xdr:ext cx="534377" cy="259045"/>
    <xdr:sp macro="" textlink="">
      <xdr:nvSpPr>
        <xdr:cNvPr id="670" name="テキスト ボックス 669"/>
        <xdr:cNvSpPr txBox="1"/>
      </xdr:nvSpPr>
      <xdr:spPr>
        <a:xfrm>
          <a:off x="13436111" y="16320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80817</xdr:rowOff>
    </xdr:from>
    <xdr:to>
      <xdr:col>18</xdr:col>
      <xdr:colOff>492125</xdr:colOff>
      <xdr:row>97</xdr:row>
      <xdr:rowOff>10967</xdr:rowOff>
    </xdr:to>
    <xdr:sp macro="" textlink="">
      <xdr:nvSpPr>
        <xdr:cNvPr id="671" name="フローチャート : 判断 670"/>
        <xdr:cNvSpPr/>
      </xdr:nvSpPr>
      <xdr:spPr>
        <a:xfrm>
          <a:off x="12763500" y="16540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27494</xdr:rowOff>
    </xdr:from>
    <xdr:ext cx="534377" cy="259045"/>
    <xdr:sp macro="" textlink="">
      <xdr:nvSpPr>
        <xdr:cNvPr id="672" name="テキスト ボックス 671"/>
        <xdr:cNvSpPr txBox="1"/>
      </xdr:nvSpPr>
      <xdr:spPr>
        <a:xfrm>
          <a:off x="12547111" y="16315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29,495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3" name="テキスト ボックス 67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4" name="テキスト ボックス 67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5" name="テキスト ボックス 67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6" name="テキスト ボックス 67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7" name="テキスト ボックス 67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168011</xdr:rowOff>
    </xdr:from>
    <xdr:to>
      <xdr:col>23</xdr:col>
      <xdr:colOff>568325</xdr:colOff>
      <xdr:row>98</xdr:row>
      <xdr:rowOff>98161</xdr:rowOff>
    </xdr:to>
    <xdr:sp macro="" textlink="">
      <xdr:nvSpPr>
        <xdr:cNvPr id="678" name="円/楕円 677"/>
        <xdr:cNvSpPr/>
      </xdr:nvSpPr>
      <xdr:spPr>
        <a:xfrm>
          <a:off x="16268700" y="1679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146438</xdr:rowOff>
    </xdr:from>
    <xdr:ext cx="534377" cy="259045"/>
    <xdr:sp macro="" textlink="">
      <xdr:nvSpPr>
        <xdr:cNvPr id="679" name="積立金該当値テキスト"/>
        <xdr:cNvSpPr txBox="1"/>
      </xdr:nvSpPr>
      <xdr:spPr>
        <a:xfrm>
          <a:off x="16370300" y="16777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13,655</a:t>
          </a:r>
          <a:endParaRPr kumimoji="1" lang="ja-JP" altLang="en-US" sz="1000" b="1">
            <a:solidFill>
              <a:srgbClr val="FF0000"/>
            </a:solidFill>
            <a:latin typeface="ＭＳ Ｐゴシック"/>
          </a:endParaRPr>
        </a:p>
      </xdr:txBody>
    </xdr:sp>
    <xdr:clientData/>
  </xdr:oneCellAnchor>
  <xdr:twoCellAnchor>
    <xdr:from>
      <xdr:col>22</xdr:col>
      <xdr:colOff>314325</xdr:colOff>
      <xdr:row>99</xdr:row>
      <xdr:rowOff>36240</xdr:rowOff>
    </xdr:from>
    <xdr:to>
      <xdr:col>22</xdr:col>
      <xdr:colOff>415925</xdr:colOff>
      <xdr:row>99</xdr:row>
      <xdr:rowOff>137840</xdr:rowOff>
    </xdr:to>
    <xdr:sp macro="" textlink="">
      <xdr:nvSpPr>
        <xdr:cNvPr id="680" name="円/楕円 679"/>
        <xdr:cNvSpPr/>
      </xdr:nvSpPr>
      <xdr:spPr>
        <a:xfrm>
          <a:off x="15430500" y="17009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99</xdr:row>
      <xdr:rowOff>128967</xdr:rowOff>
    </xdr:from>
    <xdr:ext cx="378565" cy="259045"/>
    <xdr:sp macro="" textlink="">
      <xdr:nvSpPr>
        <xdr:cNvPr id="681" name="テキスト ボックス 680"/>
        <xdr:cNvSpPr txBox="1"/>
      </xdr:nvSpPr>
      <xdr:spPr>
        <a:xfrm>
          <a:off x="15292017" y="171025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725</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140058</xdr:rowOff>
    </xdr:from>
    <xdr:to>
      <xdr:col>21</xdr:col>
      <xdr:colOff>212725</xdr:colOff>
      <xdr:row>99</xdr:row>
      <xdr:rowOff>70208</xdr:rowOff>
    </xdr:to>
    <xdr:sp macro="" textlink="">
      <xdr:nvSpPr>
        <xdr:cNvPr id="682" name="円/楕円 681"/>
        <xdr:cNvSpPr/>
      </xdr:nvSpPr>
      <xdr:spPr>
        <a:xfrm>
          <a:off x="14541500" y="1694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61335</xdr:rowOff>
    </xdr:from>
    <xdr:ext cx="469744" cy="259045"/>
    <xdr:sp macro="" textlink="">
      <xdr:nvSpPr>
        <xdr:cNvPr id="683" name="テキスト ボックス 682"/>
        <xdr:cNvSpPr txBox="1"/>
      </xdr:nvSpPr>
      <xdr:spPr>
        <a:xfrm>
          <a:off x="14357427" y="17034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4,867</a:t>
          </a:r>
          <a:endParaRPr kumimoji="1" lang="ja-JP" altLang="en-US" sz="1000" b="1">
            <a:solidFill>
              <a:srgbClr val="FF0000"/>
            </a:solidFill>
            <a:latin typeface="ＭＳ Ｐゴシック"/>
          </a:endParaRPr>
        </a:p>
      </xdr:txBody>
    </xdr:sp>
    <xdr:clientData/>
  </xdr:oneCellAnchor>
  <xdr:twoCellAnchor>
    <xdr:from>
      <xdr:col>19</xdr:col>
      <xdr:colOff>593725</xdr:colOff>
      <xdr:row>99</xdr:row>
      <xdr:rowOff>41988</xdr:rowOff>
    </xdr:from>
    <xdr:to>
      <xdr:col>20</xdr:col>
      <xdr:colOff>9525</xdr:colOff>
      <xdr:row>99</xdr:row>
      <xdr:rowOff>143588</xdr:rowOff>
    </xdr:to>
    <xdr:sp macro="" textlink="">
      <xdr:nvSpPr>
        <xdr:cNvPr id="684" name="円/楕円 683"/>
        <xdr:cNvSpPr/>
      </xdr:nvSpPr>
      <xdr:spPr>
        <a:xfrm>
          <a:off x="13652500" y="17015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99</xdr:row>
      <xdr:rowOff>134715</xdr:rowOff>
    </xdr:from>
    <xdr:ext cx="378565" cy="259045"/>
    <xdr:sp macro="" textlink="">
      <xdr:nvSpPr>
        <xdr:cNvPr id="685" name="テキスト ボックス 684"/>
        <xdr:cNvSpPr txBox="1"/>
      </xdr:nvSpPr>
      <xdr:spPr>
        <a:xfrm>
          <a:off x="13514017" y="17108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373</a:t>
          </a:r>
          <a:endParaRPr kumimoji="1" lang="ja-JP" altLang="en-US" sz="1000" b="1">
            <a:solidFill>
              <a:srgbClr val="FF0000"/>
            </a:solidFill>
            <a:latin typeface="ＭＳ Ｐゴシック"/>
          </a:endParaRPr>
        </a:p>
      </xdr:txBody>
    </xdr:sp>
    <xdr:clientData/>
  </xdr:oneCellAnchor>
  <xdr:twoCellAnchor>
    <xdr:from>
      <xdr:col>18</xdr:col>
      <xdr:colOff>390525</xdr:colOff>
      <xdr:row>99</xdr:row>
      <xdr:rowOff>40224</xdr:rowOff>
    </xdr:from>
    <xdr:to>
      <xdr:col>18</xdr:col>
      <xdr:colOff>492125</xdr:colOff>
      <xdr:row>99</xdr:row>
      <xdr:rowOff>141824</xdr:rowOff>
    </xdr:to>
    <xdr:sp macro="" textlink="">
      <xdr:nvSpPr>
        <xdr:cNvPr id="686" name="円/楕円 685"/>
        <xdr:cNvSpPr/>
      </xdr:nvSpPr>
      <xdr:spPr>
        <a:xfrm>
          <a:off x="12763500" y="17013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99</xdr:row>
      <xdr:rowOff>132951</xdr:rowOff>
    </xdr:from>
    <xdr:ext cx="378565" cy="259045"/>
    <xdr:sp macro="" textlink="">
      <xdr:nvSpPr>
        <xdr:cNvPr id="687" name="テキスト ボックス 686"/>
        <xdr:cNvSpPr txBox="1"/>
      </xdr:nvSpPr>
      <xdr:spPr>
        <a:xfrm>
          <a:off x="12625017" y="17106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8" name="正方形/長方形 68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9" name="正方形/長方形 68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0" name="正方形/長方形 68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1" name="正方形/長方形 69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2" name="正方形/長方形 69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3" name="正方形/長方形 69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4" name="正方形/長方形 69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5" name="正方形/長方形 69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6" name="テキスト ボックス 69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7" name="直線コネクタ 69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98" name="直線コネクタ 69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699" name="テキスト ボックス 69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0" name="直線コネクタ 69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1" name="テキスト ボックス 700"/>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2" name="直線コネクタ 70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03" name="テキスト ボックス 702"/>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4" name="直線コネクタ 70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05" name="テキスト ボックス 704"/>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6" name="直線コネクタ 70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7" name="テキスト ボックス 70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34498</xdr:rowOff>
    </xdr:from>
    <xdr:to>
      <xdr:col>32</xdr:col>
      <xdr:colOff>186689</xdr:colOff>
      <xdr:row>38</xdr:row>
      <xdr:rowOff>139700</xdr:rowOff>
    </xdr:to>
    <xdr:cxnSp macro="">
      <xdr:nvCxnSpPr>
        <xdr:cNvPr id="709" name="直線コネクタ 708"/>
        <xdr:cNvCxnSpPr/>
      </xdr:nvCxnSpPr>
      <xdr:spPr>
        <a:xfrm flipV="1">
          <a:off x="22159595" y="5177998"/>
          <a:ext cx="1269" cy="1476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0"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1" name="直線コネクタ 71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152625</xdr:rowOff>
    </xdr:from>
    <xdr:ext cx="534377" cy="259045"/>
    <xdr:sp macro="" textlink="">
      <xdr:nvSpPr>
        <xdr:cNvPr id="712" name="投資及び出資金最大値テキスト"/>
        <xdr:cNvSpPr txBox="1"/>
      </xdr:nvSpPr>
      <xdr:spPr>
        <a:xfrm>
          <a:off x="22212300" y="4953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32,301</a:t>
          </a:r>
          <a:endParaRPr kumimoji="1" lang="ja-JP" altLang="en-US" sz="1000" b="1">
            <a:latin typeface="ＭＳ Ｐゴシック"/>
          </a:endParaRPr>
        </a:p>
      </xdr:txBody>
    </xdr:sp>
    <xdr:clientData/>
  </xdr:oneCellAnchor>
  <xdr:twoCellAnchor>
    <xdr:from>
      <xdr:col>32</xdr:col>
      <xdr:colOff>98425</xdr:colOff>
      <xdr:row>30</xdr:row>
      <xdr:rowOff>34498</xdr:rowOff>
    </xdr:from>
    <xdr:to>
      <xdr:col>32</xdr:col>
      <xdr:colOff>276225</xdr:colOff>
      <xdr:row>30</xdr:row>
      <xdr:rowOff>34498</xdr:rowOff>
    </xdr:to>
    <xdr:cxnSp macro="">
      <xdr:nvCxnSpPr>
        <xdr:cNvPr id="713" name="直線コネクタ 712"/>
        <xdr:cNvCxnSpPr/>
      </xdr:nvCxnSpPr>
      <xdr:spPr>
        <a:xfrm>
          <a:off x="22072600" y="5177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14" name="直線コネクタ 71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153702</xdr:rowOff>
    </xdr:from>
    <xdr:ext cx="469744" cy="259045"/>
    <xdr:sp macro="" textlink="">
      <xdr:nvSpPr>
        <xdr:cNvPr id="715" name="投資及び出資金平均値テキスト"/>
        <xdr:cNvSpPr txBox="1"/>
      </xdr:nvSpPr>
      <xdr:spPr>
        <a:xfrm>
          <a:off x="22212300" y="6325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2,833</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130825</xdr:rowOff>
    </xdr:from>
    <xdr:to>
      <xdr:col>32</xdr:col>
      <xdr:colOff>238125</xdr:colOff>
      <xdr:row>38</xdr:row>
      <xdr:rowOff>60975</xdr:rowOff>
    </xdr:to>
    <xdr:sp macro="" textlink="">
      <xdr:nvSpPr>
        <xdr:cNvPr id="716" name="フローチャート : 判断 715"/>
        <xdr:cNvSpPr/>
      </xdr:nvSpPr>
      <xdr:spPr>
        <a:xfrm>
          <a:off x="22110700" y="647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138648</xdr:rowOff>
    </xdr:from>
    <xdr:to>
      <xdr:col>31</xdr:col>
      <xdr:colOff>34925</xdr:colOff>
      <xdr:row>38</xdr:row>
      <xdr:rowOff>139700</xdr:rowOff>
    </xdr:to>
    <xdr:cxnSp macro="">
      <xdr:nvCxnSpPr>
        <xdr:cNvPr id="717" name="直線コネクタ 716"/>
        <xdr:cNvCxnSpPr/>
      </xdr:nvCxnSpPr>
      <xdr:spPr>
        <a:xfrm>
          <a:off x="20434300" y="6653748"/>
          <a:ext cx="889000" cy="1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132562</xdr:rowOff>
    </xdr:from>
    <xdr:to>
      <xdr:col>31</xdr:col>
      <xdr:colOff>85725</xdr:colOff>
      <xdr:row>38</xdr:row>
      <xdr:rowOff>62712</xdr:rowOff>
    </xdr:to>
    <xdr:sp macro="" textlink="">
      <xdr:nvSpPr>
        <xdr:cNvPr id="718" name="フローチャート : 判断 717"/>
        <xdr:cNvSpPr/>
      </xdr:nvSpPr>
      <xdr:spPr>
        <a:xfrm>
          <a:off x="21272500" y="6476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79239</xdr:rowOff>
    </xdr:from>
    <xdr:ext cx="469744" cy="259045"/>
    <xdr:sp macro="" textlink="">
      <xdr:nvSpPr>
        <xdr:cNvPr id="719" name="テキスト ボックス 718"/>
        <xdr:cNvSpPr txBox="1"/>
      </xdr:nvSpPr>
      <xdr:spPr>
        <a:xfrm>
          <a:off x="21088427" y="6251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2,795</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138648</xdr:rowOff>
    </xdr:from>
    <xdr:to>
      <xdr:col>29</xdr:col>
      <xdr:colOff>517525</xdr:colOff>
      <xdr:row>38</xdr:row>
      <xdr:rowOff>139700</xdr:rowOff>
    </xdr:to>
    <xdr:cxnSp macro="">
      <xdr:nvCxnSpPr>
        <xdr:cNvPr id="720" name="直線コネクタ 719"/>
        <xdr:cNvCxnSpPr/>
      </xdr:nvCxnSpPr>
      <xdr:spPr>
        <a:xfrm flipV="1">
          <a:off x="19545300" y="6653748"/>
          <a:ext cx="889000" cy="1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158714</xdr:rowOff>
    </xdr:from>
    <xdr:to>
      <xdr:col>29</xdr:col>
      <xdr:colOff>568325</xdr:colOff>
      <xdr:row>38</xdr:row>
      <xdr:rowOff>88864</xdr:rowOff>
    </xdr:to>
    <xdr:sp macro="" textlink="">
      <xdr:nvSpPr>
        <xdr:cNvPr id="721" name="フローチャート : 判断 720"/>
        <xdr:cNvSpPr/>
      </xdr:nvSpPr>
      <xdr:spPr>
        <a:xfrm>
          <a:off x="20383500" y="6502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105391</xdr:rowOff>
    </xdr:from>
    <xdr:ext cx="469744" cy="259045"/>
    <xdr:sp macro="" textlink="">
      <xdr:nvSpPr>
        <xdr:cNvPr id="722" name="テキスト ボックス 721"/>
        <xdr:cNvSpPr txBox="1"/>
      </xdr:nvSpPr>
      <xdr:spPr>
        <a:xfrm>
          <a:off x="20199427" y="6277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2,223</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23" name="直線コネクタ 72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2535</xdr:rowOff>
    </xdr:from>
    <xdr:to>
      <xdr:col>28</xdr:col>
      <xdr:colOff>365125</xdr:colOff>
      <xdr:row>38</xdr:row>
      <xdr:rowOff>104135</xdr:rowOff>
    </xdr:to>
    <xdr:sp macro="" textlink="">
      <xdr:nvSpPr>
        <xdr:cNvPr id="724" name="フローチャート : 判断 723"/>
        <xdr:cNvSpPr/>
      </xdr:nvSpPr>
      <xdr:spPr>
        <a:xfrm>
          <a:off x="19494500" y="651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120662</xdr:rowOff>
    </xdr:from>
    <xdr:ext cx="469744" cy="259045"/>
    <xdr:sp macro="" textlink="">
      <xdr:nvSpPr>
        <xdr:cNvPr id="725" name="テキスト ボックス 724"/>
        <xdr:cNvSpPr txBox="1"/>
      </xdr:nvSpPr>
      <xdr:spPr>
        <a:xfrm>
          <a:off x="19310427" y="629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935</xdr:rowOff>
    </xdr:from>
    <xdr:to>
      <xdr:col>27</xdr:col>
      <xdr:colOff>161925</xdr:colOff>
      <xdr:row>38</xdr:row>
      <xdr:rowOff>102535</xdr:rowOff>
    </xdr:to>
    <xdr:sp macro="" textlink="">
      <xdr:nvSpPr>
        <xdr:cNvPr id="726" name="フローチャート : 判断 725"/>
        <xdr:cNvSpPr/>
      </xdr:nvSpPr>
      <xdr:spPr>
        <a:xfrm>
          <a:off x="18605500" y="651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119062</xdr:rowOff>
    </xdr:from>
    <xdr:ext cx="469744" cy="259045"/>
    <xdr:sp macro="" textlink="">
      <xdr:nvSpPr>
        <xdr:cNvPr id="727" name="テキスト ボックス 726"/>
        <xdr:cNvSpPr txBox="1"/>
      </xdr:nvSpPr>
      <xdr:spPr>
        <a:xfrm>
          <a:off x="18421427" y="6291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8" name="テキスト ボックス 72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9" name="テキスト ボックス 72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0" name="テキスト ボックス 72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1" name="テキスト ボックス 73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2" name="テキスト ボックス 73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33" name="円/楕円 73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34"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35" name="円/楕円 73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36" name="テキスト ボックス 735"/>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87848</xdr:rowOff>
    </xdr:from>
    <xdr:to>
      <xdr:col>29</xdr:col>
      <xdr:colOff>568325</xdr:colOff>
      <xdr:row>39</xdr:row>
      <xdr:rowOff>17998</xdr:rowOff>
    </xdr:to>
    <xdr:sp macro="" textlink="">
      <xdr:nvSpPr>
        <xdr:cNvPr id="737" name="円/楕円 736"/>
        <xdr:cNvSpPr/>
      </xdr:nvSpPr>
      <xdr:spPr>
        <a:xfrm>
          <a:off x="20383500" y="6602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39</xdr:row>
      <xdr:rowOff>9125</xdr:rowOff>
    </xdr:from>
    <xdr:ext cx="313932" cy="259045"/>
    <xdr:sp macro="" textlink="">
      <xdr:nvSpPr>
        <xdr:cNvPr id="738" name="テキスト ボックス 737"/>
        <xdr:cNvSpPr txBox="1"/>
      </xdr:nvSpPr>
      <xdr:spPr>
        <a:xfrm>
          <a:off x="20277333" y="66956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39" name="円/楕円 73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40" name="テキスト ボックス 739"/>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41" name="円/楕円 74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42" name="テキスト ボックス 741"/>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3" name="正方形/長方形 74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4" name="正方形/長方形 74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5" name="正方形/長方形 74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6" name="正方形/長方形 74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7" name="正方形/長方形 74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8" name="正方形/長方形 74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9" name="正方形/長方形 74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13,149</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0" name="正方形/長方形 74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1" name="テキスト ボックス 75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2" name="直線コネクタ 75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3" name="直線コネクタ 75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4" name="テキスト ボックス 75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5" name="直線コネクタ 75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6" name="テキスト ボックス 755"/>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57" name="直線コネクタ 75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58" name="テキスト ボックス 757"/>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59" name="直線コネクタ 75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0" name="テキスト ボックス 759"/>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1" name="直線コネクタ 76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2" name="テキスト ボックス 76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42865</xdr:rowOff>
    </xdr:from>
    <xdr:to>
      <xdr:col>32</xdr:col>
      <xdr:colOff>186689</xdr:colOff>
      <xdr:row>58</xdr:row>
      <xdr:rowOff>139700</xdr:rowOff>
    </xdr:to>
    <xdr:cxnSp macro="">
      <xdr:nvCxnSpPr>
        <xdr:cNvPr id="764" name="直線コネクタ 763"/>
        <xdr:cNvCxnSpPr/>
      </xdr:nvCxnSpPr>
      <xdr:spPr>
        <a:xfrm flipV="1">
          <a:off x="22159595" y="8786815"/>
          <a:ext cx="1269" cy="1296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5"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6" name="直線コネクタ 76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160992</xdr:rowOff>
    </xdr:from>
    <xdr:ext cx="534377" cy="259045"/>
    <xdr:sp macro="" textlink="">
      <xdr:nvSpPr>
        <xdr:cNvPr id="767" name="貸付金最大値テキスト"/>
        <xdr:cNvSpPr txBox="1"/>
      </xdr:nvSpPr>
      <xdr:spPr>
        <a:xfrm>
          <a:off x="22212300" y="856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28,368</a:t>
          </a:r>
          <a:endParaRPr kumimoji="1" lang="ja-JP" altLang="en-US" sz="1000" b="1">
            <a:latin typeface="ＭＳ Ｐゴシック"/>
          </a:endParaRPr>
        </a:p>
      </xdr:txBody>
    </xdr:sp>
    <xdr:clientData/>
  </xdr:oneCellAnchor>
  <xdr:twoCellAnchor>
    <xdr:from>
      <xdr:col>32</xdr:col>
      <xdr:colOff>98425</xdr:colOff>
      <xdr:row>51</xdr:row>
      <xdr:rowOff>42865</xdr:rowOff>
    </xdr:from>
    <xdr:to>
      <xdr:col>32</xdr:col>
      <xdr:colOff>276225</xdr:colOff>
      <xdr:row>51</xdr:row>
      <xdr:rowOff>42865</xdr:rowOff>
    </xdr:to>
    <xdr:cxnSp macro="">
      <xdr:nvCxnSpPr>
        <xdr:cNvPr id="768" name="直線コネクタ 767"/>
        <xdr:cNvCxnSpPr/>
      </xdr:nvCxnSpPr>
      <xdr:spPr>
        <a:xfrm>
          <a:off x="22072600" y="8786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55</xdr:row>
      <xdr:rowOff>106736</xdr:rowOff>
    </xdr:from>
    <xdr:to>
      <xdr:col>32</xdr:col>
      <xdr:colOff>187325</xdr:colOff>
      <xdr:row>55</xdr:row>
      <xdr:rowOff>113640</xdr:rowOff>
    </xdr:to>
    <xdr:cxnSp macro="">
      <xdr:nvCxnSpPr>
        <xdr:cNvPr id="769" name="直線コネクタ 768"/>
        <xdr:cNvCxnSpPr/>
      </xdr:nvCxnSpPr>
      <xdr:spPr>
        <a:xfrm>
          <a:off x="21323300" y="9536486"/>
          <a:ext cx="838200" cy="6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32259</xdr:rowOff>
    </xdr:from>
    <xdr:ext cx="469744" cy="259045"/>
    <xdr:sp macro="" textlink="">
      <xdr:nvSpPr>
        <xdr:cNvPr id="770" name="貸付金平均値テキスト"/>
        <xdr:cNvSpPr txBox="1"/>
      </xdr:nvSpPr>
      <xdr:spPr>
        <a:xfrm>
          <a:off x="22212300" y="98049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4,517</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53832</xdr:rowOff>
    </xdr:from>
    <xdr:to>
      <xdr:col>32</xdr:col>
      <xdr:colOff>238125</xdr:colOff>
      <xdr:row>57</xdr:row>
      <xdr:rowOff>155432</xdr:rowOff>
    </xdr:to>
    <xdr:sp macro="" textlink="">
      <xdr:nvSpPr>
        <xdr:cNvPr id="771" name="フローチャート : 判断 770"/>
        <xdr:cNvSpPr/>
      </xdr:nvSpPr>
      <xdr:spPr>
        <a:xfrm>
          <a:off x="22110700" y="982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53</xdr:row>
      <xdr:rowOff>126990</xdr:rowOff>
    </xdr:from>
    <xdr:to>
      <xdr:col>31</xdr:col>
      <xdr:colOff>34925</xdr:colOff>
      <xdr:row>55</xdr:row>
      <xdr:rowOff>106736</xdr:rowOff>
    </xdr:to>
    <xdr:cxnSp macro="">
      <xdr:nvCxnSpPr>
        <xdr:cNvPr id="772" name="直線コネクタ 771"/>
        <xdr:cNvCxnSpPr/>
      </xdr:nvCxnSpPr>
      <xdr:spPr>
        <a:xfrm>
          <a:off x="20434300" y="9213840"/>
          <a:ext cx="889000" cy="322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5735</xdr:rowOff>
    </xdr:from>
    <xdr:to>
      <xdr:col>31</xdr:col>
      <xdr:colOff>85725</xdr:colOff>
      <xdr:row>57</xdr:row>
      <xdr:rowOff>107335</xdr:rowOff>
    </xdr:to>
    <xdr:sp macro="" textlink="">
      <xdr:nvSpPr>
        <xdr:cNvPr id="773" name="フローチャート : 判断 772"/>
        <xdr:cNvSpPr/>
      </xdr:nvSpPr>
      <xdr:spPr>
        <a:xfrm>
          <a:off x="21272500" y="977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98462</xdr:rowOff>
    </xdr:from>
    <xdr:ext cx="469744" cy="259045"/>
    <xdr:sp macro="" textlink="">
      <xdr:nvSpPr>
        <xdr:cNvPr id="774" name="テキスト ボックス 773"/>
        <xdr:cNvSpPr txBox="1"/>
      </xdr:nvSpPr>
      <xdr:spPr>
        <a:xfrm>
          <a:off x="21088427" y="987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5,569</a:t>
          </a:r>
          <a:endParaRPr kumimoji="1" lang="ja-JP" altLang="en-US" sz="1000" b="1">
            <a:solidFill>
              <a:srgbClr val="000080"/>
            </a:solidFill>
            <a:latin typeface="ＭＳ Ｐゴシック"/>
          </a:endParaRPr>
        </a:p>
      </xdr:txBody>
    </xdr:sp>
    <xdr:clientData/>
  </xdr:oneCellAnchor>
  <xdr:twoCellAnchor>
    <xdr:from>
      <xdr:col>28</xdr:col>
      <xdr:colOff>314325</xdr:colOff>
      <xdr:row>53</xdr:row>
      <xdr:rowOff>126990</xdr:rowOff>
    </xdr:from>
    <xdr:to>
      <xdr:col>29</xdr:col>
      <xdr:colOff>517525</xdr:colOff>
      <xdr:row>55</xdr:row>
      <xdr:rowOff>35184</xdr:rowOff>
    </xdr:to>
    <xdr:cxnSp macro="">
      <xdr:nvCxnSpPr>
        <xdr:cNvPr id="775" name="直線コネクタ 774"/>
        <xdr:cNvCxnSpPr/>
      </xdr:nvCxnSpPr>
      <xdr:spPr>
        <a:xfrm flipV="1">
          <a:off x="19545300" y="9213840"/>
          <a:ext cx="889000" cy="251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56</xdr:row>
      <xdr:rowOff>157754</xdr:rowOff>
    </xdr:from>
    <xdr:to>
      <xdr:col>29</xdr:col>
      <xdr:colOff>568325</xdr:colOff>
      <xdr:row>57</xdr:row>
      <xdr:rowOff>87904</xdr:rowOff>
    </xdr:to>
    <xdr:sp macro="" textlink="">
      <xdr:nvSpPr>
        <xdr:cNvPr id="776" name="フローチャート : 判断 775"/>
        <xdr:cNvSpPr/>
      </xdr:nvSpPr>
      <xdr:spPr>
        <a:xfrm>
          <a:off x="20383500" y="9758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79031</xdr:rowOff>
    </xdr:from>
    <xdr:ext cx="469744" cy="259045"/>
    <xdr:sp macro="" textlink="">
      <xdr:nvSpPr>
        <xdr:cNvPr id="777" name="テキスト ボックス 776"/>
        <xdr:cNvSpPr txBox="1"/>
      </xdr:nvSpPr>
      <xdr:spPr>
        <a:xfrm>
          <a:off x="20199427" y="9851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5,994</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121321</xdr:rowOff>
    </xdr:from>
    <xdr:to>
      <xdr:col>28</xdr:col>
      <xdr:colOff>314325</xdr:colOff>
      <xdr:row>55</xdr:row>
      <xdr:rowOff>35184</xdr:rowOff>
    </xdr:to>
    <xdr:cxnSp macro="">
      <xdr:nvCxnSpPr>
        <xdr:cNvPr id="778" name="直線コネクタ 777"/>
        <xdr:cNvCxnSpPr/>
      </xdr:nvCxnSpPr>
      <xdr:spPr>
        <a:xfrm>
          <a:off x="18656300" y="9379621"/>
          <a:ext cx="889000" cy="8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157845</xdr:rowOff>
    </xdr:from>
    <xdr:to>
      <xdr:col>28</xdr:col>
      <xdr:colOff>365125</xdr:colOff>
      <xdr:row>57</xdr:row>
      <xdr:rowOff>87995</xdr:rowOff>
    </xdr:to>
    <xdr:sp macro="" textlink="">
      <xdr:nvSpPr>
        <xdr:cNvPr id="779" name="フローチャート : 判断 778"/>
        <xdr:cNvSpPr/>
      </xdr:nvSpPr>
      <xdr:spPr>
        <a:xfrm>
          <a:off x="19494500" y="975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79122</xdr:rowOff>
    </xdr:from>
    <xdr:ext cx="469744" cy="259045"/>
    <xdr:sp macro="" textlink="">
      <xdr:nvSpPr>
        <xdr:cNvPr id="780" name="テキスト ボックス 779"/>
        <xdr:cNvSpPr txBox="1"/>
      </xdr:nvSpPr>
      <xdr:spPr>
        <a:xfrm>
          <a:off x="19310427" y="9851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5,992</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130277</xdr:rowOff>
    </xdr:from>
    <xdr:to>
      <xdr:col>27</xdr:col>
      <xdr:colOff>161925</xdr:colOff>
      <xdr:row>57</xdr:row>
      <xdr:rowOff>60427</xdr:rowOff>
    </xdr:to>
    <xdr:sp macro="" textlink="">
      <xdr:nvSpPr>
        <xdr:cNvPr id="781" name="フローチャート : 判断 780"/>
        <xdr:cNvSpPr/>
      </xdr:nvSpPr>
      <xdr:spPr>
        <a:xfrm>
          <a:off x="18605500" y="973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51554</xdr:rowOff>
    </xdr:from>
    <xdr:ext cx="469744" cy="259045"/>
    <xdr:sp macro="" textlink="">
      <xdr:nvSpPr>
        <xdr:cNvPr id="782" name="テキスト ボックス 781"/>
        <xdr:cNvSpPr txBox="1"/>
      </xdr:nvSpPr>
      <xdr:spPr>
        <a:xfrm>
          <a:off x="18421427" y="9824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3" name="テキスト ボックス 78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4" name="テキスト ボックス 78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5" name="テキスト ボックス 78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6" name="テキスト ボックス 78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7" name="テキスト ボックス 78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55</xdr:row>
      <xdr:rowOff>62840</xdr:rowOff>
    </xdr:from>
    <xdr:to>
      <xdr:col>32</xdr:col>
      <xdr:colOff>238125</xdr:colOff>
      <xdr:row>55</xdr:row>
      <xdr:rowOff>164440</xdr:rowOff>
    </xdr:to>
    <xdr:sp macro="" textlink="">
      <xdr:nvSpPr>
        <xdr:cNvPr id="788" name="円/楕円 787"/>
        <xdr:cNvSpPr/>
      </xdr:nvSpPr>
      <xdr:spPr>
        <a:xfrm>
          <a:off x="22110700" y="9492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54</xdr:row>
      <xdr:rowOff>85717</xdr:rowOff>
    </xdr:from>
    <xdr:ext cx="534377" cy="259045"/>
    <xdr:sp macro="" textlink="">
      <xdr:nvSpPr>
        <xdr:cNvPr id="789" name="貸付金該当値テキスト"/>
        <xdr:cNvSpPr txBox="1"/>
      </xdr:nvSpPr>
      <xdr:spPr>
        <a:xfrm>
          <a:off x="22212300" y="9344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11,820</a:t>
          </a:r>
          <a:endParaRPr kumimoji="1" lang="ja-JP" altLang="en-US" sz="1000" b="1">
            <a:solidFill>
              <a:srgbClr val="FF0000"/>
            </a:solidFill>
            <a:latin typeface="ＭＳ Ｐゴシック"/>
          </a:endParaRPr>
        </a:p>
      </xdr:txBody>
    </xdr:sp>
    <xdr:clientData/>
  </xdr:oneCellAnchor>
  <xdr:twoCellAnchor>
    <xdr:from>
      <xdr:col>30</xdr:col>
      <xdr:colOff>669925</xdr:colOff>
      <xdr:row>55</xdr:row>
      <xdr:rowOff>55936</xdr:rowOff>
    </xdr:from>
    <xdr:to>
      <xdr:col>31</xdr:col>
      <xdr:colOff>85725</xdr:colOff>
      <xdr:row>55</xdr:row>
      <xdr:rowOff>157536</xdr:rowOff>
    </xdr:to>
    <xdr:sp macro="" textlink="">
      <xdr:nvSpPr>
        <xdr:cNvPr id="790" name="円/楕円 789"/>
        <xdr:cNvSpPr/>
      </xdr:nvSpPr>
      <xdr:spPr>
        <a:xfrm>
          <a:off x="21272500" y="948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54</xdr:row>
      <xdr:rowOff>2613</xdr:rowOff>
    </xdr:from>
    <xdr:ext cx="534377" cy="259045"/>
    <xdr:sp macro="" textlink="">
      <xdr:nvSpPr>
        <xdr:cNvPr id="791" name="テキスト ボックス 790"/>
        <xdr:cNvSpPr txBox="1"/>
      </xdr:nvSpPr>
      <xdr:spPr>
        <a:xfrm>
          <a:off x="21056111" y="9260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11,971</a:t>
          </a:r>
          <a:endParaRPr kumimoji="1" lang="ja-JP" altLang="en-US" sz="1000" b="1">
            <a:solidFill>
              <a:srgbClr val="FF0000"/>
            </a:solidFill>
            <a:latin typeface="ＭＳ Ｐゴシック"/>
          </a:endParaRPr>
        </a:p>
      </xdr:txBody>
    </xdr:sp>
    <xdr:clientData/>
  </xdr:oneCellAnchor>
  <xdr:twoCellAnchor>
    <xdr:from>
      <xdr:col>29</xdr:col>
      <xdr:colOff>466725</xdr:colOff>
      <xdr:row>53</xdr:row>
      <xdr:rowOff>76190</xdr:rowOff>
    </xdr:from>
    <xdr:to>
      <xdr:col>29</xdr:col>
      <xdr:colOff>568325</xdr:colOff>
      <xdr:row>54</xdr:row>
      <xdr:rowOff>6340</xdr:rowOff>
    </xdr:to>
    <xdr:sp macro="" textlink="">
      <xdr:nvSpPr>
        <xdr:cNvPr id="792" name="円/楕円 791"/>
        <xdr:cNvSpPr/>
      </xdr:nvSpPr>
      <xdr:spPr>
        <a:xfrm>
          <a:off x="20383500" y="916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52</xdr:row>
      <xdr:rowOff>22867</xdr:rowOff>
    </xdr:from>
    <xdr:ext cx="534377" cy="259045"/>
    <xdr:sp macro="" textlink="">
      <xdr:nvSpPr>
        <xdr:cNvPr id="793" name="テキスト ボックス 792"/>
        <xdr:cNvSpPr txBox="1"/>
      </xdr:nvSpPr>
      <xdr:spPr>
        <a:xfrm>
          <a:off x="20167111" y="893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19,028</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155834</xdr:rowOff>
    </xdr:from>
    <xdr:to>
      <xdr:col>28</xdr:col>
      <xdr:colOff>365125</xdr:colOff>
      <xdr:row>55</xdr:row>
      <xdr:rowOff>85984</xdr:rowOff>
    </xdr:to>
    <xdr:sp macro="" textlink="">
      <xdr:nvSpPr>
        <xdr:cNvPr id="794" name="円/楕円 793"/>
        <xdr:cNvSpPr/>
      </xdr:nvSpPr>
      <xdr:spPr>
        <a:xfrm>
          <a:off x="19494500" y="941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53</xdr:row>
      <xdr:rowOff>102511</xdr:rowOff>
    </xdr:from>
    <xdr:ext cx="534377" cy="259045"/>
    <xdr:sp macro="" textlink="">
      <xdr:nvSpPr>
        <xdr:cNvPr id="795" name="テキスト ボックス 794"/>
        <xdr:cNvSpPr txBox="1"/>
      </xdr:nvSpPr>
      <xdr:spPr>
        <a:xfrm>
          <a:off x="19278111" y="918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13,536</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70521</xdr:rowOff>
    </xdr:from>
    <xdr:to>
      <xdr:col>27</xdr:col>
      <xdr:colOff>161925</xdr:colOff>
      <xdr:row>55</xdr:row>
      <xdr:rowOff>671</xdr:rowOff>
    </xdr:to>
    <xdr:sp macro="" textlink="">
      <xdr:nvSpPr>
        <xdr:cNvPr id="796" name="円/楕円 795"/>
        <xdr:cNvSpPr/>
      </xdr:nvSpPr>
      <xdr:spPr>
        <a:xfrm>
          <a:off x="18605500" y="9328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53</xdr:row>
      <xdr:rowOff>17198</xdr:rowOff>
    </xdr:from>
    <xdr:ext cx="534377" cy="259045"/>
    <xdr:sp macro="" textlink="">
      <xdr:nvSpPr>
        <xdr:cNvPr id="797" name="テキスト ボックス 796"/>
        <xdr:cNvSpPr txBox="1"/>
      </xdr:nvSpPr>
      <xdr:spPr>
        <a:xfrm>
          <a:off x="18389111" y="9104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15,402</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8" name="正方形/長方形 79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9" name="正方形/長方形 79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0" name="正方形/長方形 79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43/54</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1" name="正方形/長方形 80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2" name="正方形/長方形 80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3" name="正方形/長方形 80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4" name="正方形/長方形 80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49,360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5" name="正方形/長方形 80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6" name="テキスト ボックス 80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7" name="直線コネクタ 80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8" name="テキスト ボックス 80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09" name="直線コネクタ 80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0" name="テキスト ボックス 80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1" name="直線コネクタ 81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2" name="テキスト ボックス 81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3" name="直線コネクタ 81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4" name="テキスト ボックス 81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5" name="直線コネクタ 81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6" name="テキスト ボックス 815"/>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7" name="直線コネクタ 81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8" name="テキスト ボックス 817"/>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9" name="直線コネクタ 81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0" name="テキスト ボックス 81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107658</xdr:rowOff>
    </xdr:from>
    <xdr:to>
      <xdr:col>32</xdr:col>
      <xdr:colOff>186689</xdr:colOff>
      <xdr:row>78</xdr:row>
      <xdr:rowOff>160770</xdr:rowOff>
    </xdr:to>
    <xdr:cxnSp macro="">
      <xdr:nvCxnSpPr>
        <xdr:cNvPr id="822" name="直線コネクタ 821"/>
        <xdr:cNvCxnSpPr/>
      </xdr:nvCxnSpPr>
      <xdr:spPr>
        <a:xfrm flipV="1">
          <a:off x="22159595" y="12109158"/>
          <a:ext cx="1269" cy="14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164597</xdr:rowOff>
    </xdr:from>
    <xdr:ext cx="534377" cy="259045"/>
    <xdr:sp macro="" textlink="">
      <xdr:nvSpPr>
        <xdr:cNvPr id="823" name="繰出金最小値テキスト"/>
        <xdr:cNvSpPr txBox="1"/>
      </xdr:nvSpPr>
      <xdr:spPr>
        <a:xfrm>
          <a:off x="22212300" y="13537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34,341</a:t>
          </a:r>
          <a:endParaRPr kumimoji="1" lang="ja-JP" altLang="en-US" sz="1000" b="1">
            <a:latin typeface="ＭＳ Ｐゴシック"/>
          </a:endParaRPr>
        </a:p>
      </xdr:txBody>
    </xdr:sp>
    <xdr:clientData/>
  </xdr:oneCellAnchor>
  <xdr:twoCellAnchor>
    <xdr:from>
      <xdr:col>32</xdr:col>
      <xdr:colOff>98425</xdr:colOff>
      <xdr:row>78</xdr:row>
      <xdr:rowOff>160770</xdr:rowOff>
    </xdr:from>
    <xdr:to>
      <xdr:col>32</xdr:col>
      <xdr:colOff>276225</xdr:colOff>
      <xdr:row>78</xdr:row>
      <xdr:rowOff>160770</xdr:rowOff>
    </xdr:to>
    <xdr:cxnSp macro="">
      <xdr:nvCxnSpPr>
        <xdr:cNvPr id="824" name="直線コネクタ 823"/>
        <xdr:cNvCxnSpPr/>
      </xdr:nvCxnSpPr>
      <xdr:spPr>
        <a:xfrm>
          <a:off x="22072600" y="1353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54335</xdr:rowOff>
    </xdr:from>
    <xdr:ext cx="599010" cy="259045"/>
    <xdr:sp macro="" textlink="">
      <xdr:nvSpPr>
        <xdr:cNvPr id="825" name="繰出金最大値テキスト"/>
        <xdr:cNvSpPr txBox="1"/>
      </xdr:nvSpPr>
      <xdr:spPr>
        <a:xfrm>
          <a:off x="22212300" y="11884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146,523</a:t>
          </a:r>
          <a:endParaRPr kumimoji="1" lang="ja-JP" altLang="en-US" sz="1000" b="1">
            <a:latin typeface="ＭＳ Ｐゴシック"/>
          </a:endParaRPr>
        </a:p>
      </xdr:txBody>
    </xdr:sp>
    <xdr:clientData/>
  </xdr:oneCellAnchor>
  <xdr:twoCellAnchor>
    <xdr:from>
      <xdr:col>32</xdr:col>
      <xdr:colOff>98425</xdr:colOff>
      <xdr:row>70</xdr:row>
      <xdr:rowOff>107658</xdr:rowOff>
    </xdr:from>
    <xdr:to>
      <xdr:col>32</xdr:col>
      <xdr:colOff>276225</xdr:colOff>
      <xdr:row>70</xdr:row>
      <xdr:rowOff>107658</xdr:rowOff>
    </xdr:to>
    <xdr:cxnSp macro="">
      <xdr:nvCxnSpPr>
        <xdr:cNvPr id="826" name="直線コネクタ 825"/>
        <xdr:cNvCxnSpPr/>
      </xdr:nvCxnSpPr>
      <xdr:spPr>
        <a:xfrm>
          <a:off x="22072600" y="12109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78</xdr:row>
      <xdr:rowOff>10274</xdr:rowOff>
    </xdr:from>
    <xdr:to>
      <xdr:col>32</xdr:col>
      <xdr:colOff>187325</xdr:colOff>
      <xdr:row>78</xdr:row>
      <xdr:rowOff>53620</xdr:rowOff>
    </xdr:to>
    <xdr:cxnSp macro="">
      <xdr:nvCxnSpPr>
        <xdr:cNvPr id="827" name="直線コネクタ 826"/>
        <xdr:cNvCxnSpPr/>
      </xdr:nvCxnSpPr>
      <xdr:spPr>
        <a:xfrm flipV="1">
          <a:off x="21323300" y="13383374"/>
          <a:ext cx="838200" cy="43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144415</xdr:rowOff>
    </xdr:from>
    <xdr:ext cx="534377" cy="259045"/>
    <xdr:sp macro="" textlink="">
      <xdr:nvSpPr>
        <xdr:cNvPr id="828" name="繰出金平均値テキスト"/>
        <xdr:cNvSpPr txBox="1"/>
      </xdr:nvSpPr>
      <xdr:spPr>
        <a:xfrm>
          <a:off x="22212300" y="130031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60,430</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121538</xdr:rowOff>
    </xdr:from>
    <xdr:to>
      <xdr:col>32</xdr:col>
      <xdr:colOff>238125</xdr:colOff>
      <xdr:row>77</xdr:row>
      <xdr:rowOff>51688</xdr:rowOff>
    </xdr:to>
    <xdr:sp macro="" textlink="">
      <xdr:nvSpPr>
        <xdr:cNvPr id="829" name="フローチャート : 判断 828"/>
        <xdr:cNvSpPr/>
      </xdr:nvSpPr>
      <xdr:spPr>
        <a:xfrm>
          <a:off x="22110700" y="1315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78</xdr:row>
      <xdr:rowOff>53620</xdr:rowOff>
    </xdr:from>
    <xdr:to>
      <xdr:col>31</xdr:col>
      <xdr:colOff>34925</xdr:colOff>
      <xdr:row>78</xdr:row>
      <xdr:rowOff>64224</xdr:rowOff>
    </xdr:to>
    <xdr:cxnSp macro="">
      <xdr:nvCxnSpPr>
        <xdr:cNvPr id="830" name="直線コネクタ 829"/>
        <xdr:cNvCxnSpPr/>
      </xdr:nvCxnSpPr>
      <xdr:spPr>
        <a:xfrm flipV="1">
          <a:off x="20434300" y="13426720"/>
          <a:ext cx="889000" cy="1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77</xdr:row>
      <xdr:rowOff>21628</xdr:rowOff>
    </xdr:from>
    <xdr:to>
      <xdr:col>31</xdr:col>
      <xdr:colOff>85725</xdr:colOff>
      <xdr:row>77</xdr:row>
      <xdr:rowOff>123228</xdr:rowOff>
    </xdr:to>
    <xdr:sp macro="" textlink="">
      <xdr:nvSpPr>
        <xdr:cNvPr id="831" name="フローチャート : 判断 830"/>
        <xdr:cNvSpPr/>
      </xdr:nvSpPr>
      <xdr:spPr>
        <a:xfrm>
          <a:off x="21272500" y="13223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139755</xdr:rowOff>
    </xdr:from>
    <xdr:ext cx="534377" cy="259045"/>
    <xdr:sp macro="" textlink="">
      <xdr:nvSpPr>
        <xdr:cNvPr id="832" name="テキスト ボックス 831"/>
        <xdr:cNvSpPr txBox="1"/>
      </xdr:nvSpPr>
      <xdr:spPr>
        <a:xfrm>
          <a:off x="21056111" y="12998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54,797</a:t>
          </a:r>
          <a:endParaRPr kumimoji="1" lang="ja-JP" altLang="en-US" sz="1000" b="1">
            <a:solidFill>
              <a:srgbClr val="000080"/>
            </a:solidFill>
            <a:latin typeface="ＭＳ Ｐゴシック"/>
          </a:endParaRPr>
        </a:p>
      </xdr:txBody>
    </xdr:sp>
    <xdr:clientData/>
  </xdr:oneCellAnchor>
  <xdr:twoCellAnchor>
    <xdr:from>
      <xdr:col>28</xdr:col>
      <xdr:colOff>314325</xdr:colOff>
      <xdr:row>78</xdr:row>
      <xdr:rowOff>52756</xdr:rowOff>
    </xdr:from>
    <xdr:to>
      <xdr:col>29</xdr:col>
      <xdr:colOff>517525</xdr:colOff>
      <xdr:row>78</xdr:row>
      <xdr:rowOff>64224</xdr:rowOff>
    </xdr:to>
    <xdr:cxnSp macro="">
      <xdr:nvCxnSpPr>
        <xdr:cNvPr id="833" name="直線コネクタ 832"/>
        <xdr:cNvCxnSpPr/>
      </xdr:nvCxnSpPr>
      <xdr:spPr>
        <a:xfrm>
          <a:off x="19545300" y="13425856"/>
          <a:ext cx="889000" cy="11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38595</xdr:rowOff>
    </xdr:from>
    <xdr:to>
      <xdr:col>29</xdr:col>
      <xdr:colOff>568325</xdr:colOff>
      <xdr:row>77</xdr:row>
      <xdr:rowOff>140195</xdr:rowOff>
    </xdr:to>
    <xdr:sp macro="" textlink="">
      <xdr:nvSpPr>
        <xdr:cNvPr id="834" name="フローチャート : 判断 833"/>
        <xdr:cNvSpPr/>
      </xdr:nvSpPr>
      <xdr:spPr>
        <a:xfrm>
          <a:off x="20383500" y="13240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156722</xdr:rowOff>
    </xdr:from>
    <xdr:ext cx="534377" cy="259045"/>
    <xdr:sp macro="" textlink="">
      <xdr:nvSpPr>
        <xdr:cNvPr id="835" name="テキスト ボックス 834"/>
        <xdr:cNvSpPr txBox="1"/>
      </xdr:nvSpPr>
      <xdr:spPr>
        <a:xfrm>
          <a:off x="20167111" y="13015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53,461</a:t>
          </a:r>
          <a:endParaRPr kumimoji="1" lang="ja-JP" altLang="en-US" sz="1000" b="1">
            <a:solidFill>
              <a:srgbClr val="000080"/>
            </a:solidFill>
            <a:latin typeface="ＭＳ Ｐゴシック"/>
          </a:endParaRPr>
        </a:p>
      </xdr:txBody>
    </xdr:sp>
    <xdr:clientData/>
  </xdr:oneCellAnchor>
  <xdr:twoCellAnchor>
    <xdr:from>
      <xdr:col>27</xdr:col>
      <xdr:colOff>111125</xdr:colOff>
      <xdr:row>78</xdr:row>
      <xdr:rowOff>37148</xdr:rowOff>
    </xdr:from>
    <xdr:to>
      <xdr:col>28</xdr:col>
      <xdr:colOff>314325</xdr:colOff>
      <xdr:row>78</xdr:row>
      <xdr:rowOff>52756</xdr:rowOff>
    </xdr:to>
    <xdr:cxnSp macro="">
      <xdr:nvCxnSpPr>
        <xdr:cNvPr id="836" name="直線コネクタ 835"/>
        <xdr:cNvCxnSpPr/>
      </xdr:nvCxnSpPr>
      <xdr:spPr>
        <a:xfrm>
          <a:off x="18656300" y="13410248"/>
          <a:ext cx="889000" cy="15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53263</xdr:rowOff>
    </xdr:from>
    <xdr:to>
      <xdr:col>28</xdr:col>
      <xdr:colOff>365125</xdr:colOff>
      <xdr:row>77</xdr:row>
      <xdr:rowOff>154863</xdr:rowOff>
    </xdr:to>
    <xdr:sp macro="" textlink="">
      <xdr:nvSpPr>
        <xdr:cNvPr id="837" name="フローチャート : 判断 836"/>
        <xdr:cNvSpPr/>
      </xdr:nvSpPr>
      <xdr:spPr>
        <a:xfrm>
          <a:off x="19494500" y="1325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171390</xdr:rowOff>
    </xdr:from>
    <xdr:ext cx="534377" cy="259045"/>
    <xdr:sp macro="" textlink="">
      <xdr:nvSpPr>
        <xdr:cNvPr id="838" name="テキスト ボックス 837"/>
        <xdr:cNvSpPr txBox="1"/>
      </xdr:nvSpPr>
      <xdr:spPr>
        <a:xfrm>
          <a:off x="19278111" y="13030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52,306</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66256</xdr:rowOff>
    </xdr:from>
    <xdr:to>
      <xdr:col>27</xdr:col>
      <xdr:colOff>161925</xdr:colOff>
      <xdr:row>77</xdr:row>
      <xdr:rowOff>167856</xdr:rowOff>
    </xdr:to>
    <xdr:sp macro="" textlink="">
      <xdr:nvSpPr>
        <xdr:cNvPr id="839" name="フローチャート : 判断 838"/>
        <xdr:cNvSpPr/>
      </xdr:nvSpPr>
      <xdr:spPr>
        <a:xfrm>
          <a:off x="18605500" y="1326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12933</xdr:rowOff>
    </xdr:from>
    <xdr:ext cx="534377" cy="259045"/>
    <xdr:sp macro="" textlink="">
      <xdr:nvSpPr>
        <xdr:cNvPr id="840" name="テキスト ボックス 839"/>
        <xdr:cNvSpPr txBox="1"/>
      </xdr:nvSpPr>
      <xdr:spPr>
        <a:xfrm>
          <a:off x="18389111" y="13043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51,283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1" name="テキスト ボックス 84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2" name="テキスト ボックス 84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3" name="テキスト ボックス 84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4" name="テキスト ボックス 84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5" name="テキスト ボックス 84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77</xdr:row>
      <xdr:rowOff>130924</xdr:rowOff>
    </xdr:from>
    <xdr:to>
      <xdr:col>32</xdr:col>
      <xdr:colOff>238125</xdr:colOff>
      <xdr:row>78</xdr:row>
      <xdr:rowOff>61074</xdr:rowOff>
    </xdr:to>
    <xdr:sp macro="" textlink="">
      <xdr:nvSpPr>
        <xdr:cNvPr id="846" name="円/楕円 845"/>
        <xdr:cNvSpPr/>
      </xdr:nvSpPr>
      <xdr:spPr>
        <a:xfrm>
          <a:off x="22110700" y="13332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109351</xdr:rowOff>
    </xdr:from>
    <xdr:ext cx="534377" cy="259045"/>
    <xdr:sp macro="" textlink="">
      <xdr:nvSpPr>
        <xdr:cNvPr id="847" name="繰出金該当値テキスト"/>
        <xdr:cNvSpPr txBox="1"/>
      </xdr:nvSpPr>
      <xdr:spPr>
        <a:xfrm>
          <a:off x="22212300" y="13311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46,191</a:t>
          </a:r>
          <a:endParaRPr kumimoji="1" lang="ja-JP" altLang="en-US" sz="1000" b="1">
            <a:solidFill>
              <a:srgbClr val="FF0000"/>
            </a:solidFill>
            <a:latin typeface="ＭＳ Ｐゴシック"/>
          </a:endParaRPr>
        </a:p>
      </xdr:txBody>
    </xdr:sp>
    <xdr:clientData/>
  </xdr:oneCellAnchor>
  <xdr:twoCellAnchor>
    <xdr:from>
      <xdr:col>30</xdr:col>
      <xdr:colOff>669925</xdr:colOff>
      <xdr:row>78</xdr:row>
      <xdr:rowOff>2820</xdr:rowOff>
    </xdr:from>
    <xdr:to>
      <xdr:col>31</xdr:col>
      <xdr:colOff>85725</xdr:colOff>
      <xdr:row>78</xdr:row>
      <xdr:rowOff>104420</xdr:rowOff>
    </xdr:to>
    <xdr:sp macro="" textlink="">
      <xdr:nvSpPr>
        <xdr:cNvPr id="848" name="円/楕円 847"/>
        <xdr:cNvSpPr/>
      </xdr:nvSpPr>
      <xdr:spPr>
        <a:xfrm>
          <a:off x="21272500" y="133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95547</xdr:rowOff>
    </xdr:from>
    <xdr:ext cx="534377" cy="259045"/>
    <xdr:sp macro="" textlink="">
      <xdr:nvSpPr>
        <xdr:cNvPr id="849" name="テキスト ボックス 848"/>
        <xdr:cNvSpPr txBox="1"/>
      </xdr:nvSpPr>
      <xdr:spPr>
        <a:xfrm>
          <a:off x="21056111" y="13468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42,778</a:t>
          </a:r>
          <a:endParaRPr kumimoji="1" lang="ja-JP" altLang="en-US" sz="1000" b="1">
            <a:solidFill>
              <a:srgbClr val="FF0000"/>
            </a:solidFill>
            <a:latin typeface="ＭＳ Ｐゴシック"/>
          </a:endParaRPr>
        </a:p>
      </xdr:txBody>
    </xdr:sp>
    <xdr:clientData/>
  </xdr:oneCellAnchor>
  <xdr:twoCellAnchor>
    <xdr:from>
      <xdr:col>29</xdr:col>
      <xdr:colOff>466725</xdr:colOff>
      <xdr:row>78</xdr:row>
      <xdr:rowOff>13424</xdr:rowOff>
    </xdr:from>
    <xdr:to>
      <xdr:col>29</xdr:col>
      <xdr:colOff>568325</xdr:colOff>
      <xdr:row>78</xdr:row>
      <xdr:rowOff>115024</xdr:rowOff>
    </xdr:to>
    <xdr:sp macro="" textlink="">
      <xdr:nvSpPr>
        <xdr:cNvPr id="850" name="円/楕円 849"/>
        <xdr:cNvSpPr/>
      </xdr:nvSpPr>
      <xdr:spPr>
        <a:xfrm>
          <a:off x="20383500" y="1338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106151</xdr:rowOff>
    </xdr:from>
    <xdr:ext cx="534377" cy="259045"/>
    <xdr:sp macro="" textlink="">
      <xdr:nvSpPr>
        <xdr:cNvPr id="851" name="テキスト ボックス 850"/>
        <xdr:cNvSpPr txBox="1"/>
      </xdr:nvSpPr>
      <xdr:spPr>
        <a:xfrm>
          <a:off x="20167111" y="13479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41,943</a:t>
          </a:r>
          <a:endParaRPr kumimoji="1" lang="ja-JP" altLang="en-US" sz="1000" b="1">
            <a:solidFill>
              <a:srgbClr val="FF0000"/>
            </a:solidFill>
            <a:latin typeface="ＭＳ Ｐゴシック"/>
          </a:endParaRPr>
        </a:p>
      </xdr:txBody>
    </xdr:sp>
    <xdr:clientData/>
  </xdr:oneCellAnchor>
  <xdr:twoCellAnchor>
    <xdr:from>
      <xdr:col>28</xdr:col>
      <xdr:colOff>263525</xdr:colOff>
      <xdr:row>78</xdr:row>
      <xdr:rowOff>1956</xdr:rowOff>
    </xdr:from>
    <xdr:to>
      <xdr:col>28</xdr:col>
      <xdr:colOff>365125</xdr:colOff>
      <xdr:row>78</xdr:row>
      <xdr:rowOff>103556</xdr:rowOff>
    </xdr:to>
    <xdr:sp macro="" textlink="">
      <xdr:nvSpPr>
        <xdr:cNvPr id="852" name="円/楕円 851"/>
        <xdr:cNvSpPr/>
      </xdr:nvSpPr>
      <xdr:spPr>
        <a:xfrm>
          <a:off x="19494500" y="13375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94683</xdr:rowOff>
    </xdr:from>
    <xdr:ext cx="534377" cy="259045"/>
    <xdr:sp macro="" textlink="">
      <xdr:nvSpPr>
        <xdr:cNvPr id="853" name="テキスト ボックス 852"/>
        <xdr:cNvSpPr txBox="1"/>
      </xdr:nvSpPr>
      <xdr:spPr>
        <a:xfrm>
          <a:off x="19278111" y="13467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42,846</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157798</xdr:rowOff>
    </xdr:from>
    <xdr:to>
      <xdr:col>27</xdr:col>
      <xdr:colOff>161925</xdr:colOff>
      <xdr:row>78</xdr:row>
      <xdr:rowOff>87948</xdr:rowOff>
    </xdr:to>
    <xdr:sp macro="" textlink="">
      <xdr:nvSpPr>
        <xdr:cNvPr id="854" name="円/楕円 853"/>
        <xdr:cNvSpPr/>
      </xdr:nvSpPr>
      <xdr:spPr>
        <a:xfrm>
          <a:off x="18605500" y="13359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79075</xdr:rowOff>
    </xdr:from>
    <xdr:ext cx="534377" cy="259045"/>
    <xdr:sp macro="" textlink="">
      <xdr:nvSpPr>
        <xdr:cNvPr id="855" name="テキスト ボックス 854"/>
        <xdr:cNvSpPr txBox="1"/>
      </xdr:nvSpPr>
      <xdr:spPr>
        <a:xfrm>
          <a:off x="18389111" y="13452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44,075</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6" name="正方形/長方形 85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7" name="正方形/長方形 85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8" name="正方形/長方形 85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9" name="正方形/長方形 85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0" name="正方形/長方形 85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1" name="正方形/長方形 86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2" name="正方形/長方形 86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3" name="正方形/長方形 86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4" name="テキスト ボックス 86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5" name="直線コネクタ 86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6" name="直線コネクタ 86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7" name="テキスト ボックス 86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8" name="直線コネクタ 86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69" name="テキスト ボックス 86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1" name="直線コネクタ 87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3" name="直線コネクタ 87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5" name="直線コネクタ 87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6" name="直線コネクタ 87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8" name="フローチャート : 判断 87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79" name="直線コネクタ 87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0" name="フローチャート : 判断 87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1" name="テキスト ボックス 880"/>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2" name="直線コネクタ 88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3" name="フローチャート : 判断 88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4" name="テキスト ボックス 883"/>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5" name="直線コネクタ 88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6" name="フローチャート : 判断 88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7" name="テキスト ボックス 886"/>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8" name="フローチャート : 判断 88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89" name="テキスト ボックス 888"/>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0" name="テキスト ボックス 88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1" name="テキスト ボックス 89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2" name="テキスト ボックス 89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3" name="テキスト ボックス 89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4" name="テキスト ボックス 89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5" name="円/楕円 89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7" name="円/楕円 89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8" name="テキスト ボックス 897"/>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99" name="円/楕円 89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0" name="テキスト ボックス 899"/>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1" name="円/楕円 90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2" name="テキスト ボックス 901"/>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3" name="円/楕円 90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4" name="テキスト ボックス 903"/>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5" name="正方形/長方形 90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6" name="正方形/長方形 90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7" name="テキスト ボックス 90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歳出決算総額は、住民一人当たり約</a:t>
          </a:r>
          <a:r>
            <a:rPr kumimoji="1" lang="en-US" altLang="ja-JP" sz="1300">
              <a:latin typeface="ＭＳ Ｐゴシック"/>
            </a:rPr>
            <a:t>40</a:t>
          </a:r>
          <a:r>
            <a:rPr kumimoji="1" lang="ja-JP" altLang="en-US" sz="1300">
              <a:latin typeface="ＭＳ Ｐゴシック"/>
            </a:rPr>
            <a:t>万円となっている。人件費については住民一人当たり</a:t>
          </a:r>
          <a:r>
            <a:rPr kumimoji="1" lang="en-US" altLang="ja-JP" sz="1300">
              <a:latin typeface="ＭＳ Ｐゴシック"/>
            </a:rPr>
            <a:t>5</a:t>
          </a:r>
          <a:r>
            <a:rPr kumimoji="1" lang="ja-JP" altLang="en-US" sz="1300">
              <a:latin typeface="ＭＳ Ｐゴシック"/>
            </a:rPr>
            <a:t>万</a:t>
          </a:r>
          <a:r>
            <a:rPr kumimoji="1" lang="en-US" altLang="ja-JP" sz="1300">
              <a:latin typeface="ＭＳ Ｐゴシック"/>
            </a:rPr>
            <a:t>9081</a:t>
          </a:r>
          <a:r>
            <a:rPr kumimoji="1" lang="ja-JP" altLang="en-US" sz="1300">
              <a:latin typeface="ＭＳ Ｐゴシック"/>
            </a:rPr>
            <a:t>円となっており、平成</a:t>
          </a:r>
          <a:r>
            <a:rPr kumimoji="1" lang="en-US" altLang="ja-JP" sz="1300">
              <a:latin typeface="ＭＳ Ｐゴシック"/>
            </a:rPr>
            <a:t>23</a:t>
          </a:r>
          <a:r>
            <a:rPr kumimoji="1" lang="ja-JP" altLang="en-US" sz="1300">
              <a:latin typeface="ＭＳ Ｐゴシック"/>
            </a:rPr>
            <a:t>年度以降は</a:t>
          </a:r>
          <a:r>
            <a:rPr kumimoji="1" lang="en-US" altLang="ja-JP" sz="1300">
              <a:latin typeface="ＭＳ Ｐゴシック"/>
            </a:rPr>
            <a:t>6</a:t>
          </a:r>
          <a:r>
            <a:rPr kumimoji="1" lang="ja-JP" altLang="en-US" sz="1300">
              <a:latin typeface="ＭＳ Ｐゴシック"/>
            </a:rPr>
            <a:t>万円程度で推移している</a:t>
          </a:r>
          <a:r>
            <a:rPr kumimoji="1" lang="ja-JP" altLang="en-US" sz="1100">
              <a:solidFill>
                <a:schemeClr val="dk1"/>
              </a:solidFill>
              <a:effectLst/>
              <a:latin typeface="+mn-lt"/>
              <a:ea typeface="+mn-ea"/>
              <a:cs typeface="+mn-cs"/>
            </a:rPr>
            <a:t>。</a:t>
          </a:r>
          <a:r>
            <a:rPr kumimoji="1" lang="ja-JP" altLang="ja-JP" sz="1300">
              <a:solidFill>
                <a:schemeClr val="dk1"/>
              </a:solidFill>
              <a:effectLst/>
              <a:latin typeface="+mn-lt"/>
              <a:ea typeface="+mn-ea"/>
              <a:cs typeface="+mn-cs"/>
            </a:rPr>
            <a:t>ごみ処理業務や消防業務を一部事務組合で行っていること</a:t>
          </a:r>
          <a:r>
            <a:rPr kumimoji="1" lang="ja-JP" altLang="en-US" sz="1300">
              <a:solidFill>
                <a:schemeClr val="dk1"/>
              </a:solidFill>
              <a:effectLst/>
              <a:latin typeface="+mn-lt"/>
              <a:ea typeface="+mn-ea"/>
              <a:cs typeface="+mn-cs"/>
            </a:rPr>
            <a:t>や</a:t>
          </a:r>
          <a:r>
            <a:rPr kumimoji="1" lang="ja-JP" altLang="ja-JP" sz="1300">
              <a:solidFill>
                <a:schemeClr val="dk1"/>
              </a:solidFill>
              <a:effectLst/>
              <a:latin typeface="+mn-lt"/>
              <a:ea typeface="+mn-ea"/>
              <a:cs typeface="+mn-cs"/>
            </a:rPr>
            <a:t>、行財政改革アクションプラン等による人員の適正化により類似団体平均と比べ</a:t>
          </a:r>
          <a:r>
            <a:rPr kumimoji="1" lang="ja-JP" altLang="en-US" sz="1300">
              <a:solidFill>
                <a:schemeClr val="dk1"/>
              </a:solidFill>
              <a:effectLst/>
              <a:latin typeface="+mn-lt"/>
              <a:ea typeface="+mn-ea"/>
              <a:cs typeface="+mn-cs"/>
            </a:rPr>
            <a:t>て低い水準となっている。</a:t>
          </a:r>
          <a:endParaRPr kumimoji="1" lang="en-US" altLang="ja-JP" sz="13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全般的に住民一人当たりのコストは類似団体の平均より下回っているが、２７年度は補助費等において一人当たりの金額が</a:t>
          </a:r>
          <a:r>
            <a:rPr kumimoji="1" lang="en-US" altLang="ja-JP" sz="1300">
              <a:solidFill>
                <a:schemeClr val="dk1"/>
              </a:solidFill>
              <a:effectLst/>
              <a:latin typeface="+mn-lt"/>
              <a:ea typeface="+mn-ea"/>
              <a:cs typeface="+mn-cs"/>
            </a:rPr>
            <a:t>7</a:t>
          </a:r>
          <a:r>
            <a:rPr kumimoji="1" lang="ja-JP" altLang="en-US" sz="1300">
              <a:solidFill>
                <a:schemeClr val="dk1"/>
              </a:solidFill>
              <a:effectLst/>
              <a:latin typeface="+mn-lt"/>
              <a:ea typeface="+mn-ea"/>
              <a:cs typeface="+mn-cs"/>
            </a:rPr>
            <a:t>万</a:t>
          </a:r>
          <a:r>
            <a:rPr kumimoji="1" lang="en-US" altLang="ja-JP" sz="1300">
              <a:solidFill>
                <a:schemeClr val="dk1"/>
              </a:solidFill>
              <a:effectLst/>
              <a:latin typeface="+mn-lt"/>
              <a:ea typeface="+mn-ea"/>
              <a:cs typeface="+mn-cs"/>
            </a:rPr>
            <a:t>1818</a:t>
          </a:r>
          <a:r>
            <a:rPr kumimoji="1" lang="ja-JP" altLang="en-US" sz="1300">
              <a:solidFill>
                <a:schemeClr val="dk1"/>
              </a:solidFill>
              <a:effectLst/>
              <a:latin typeface="+mn-lt"/>
              <a:ea typeface="+mn-ea"/>
              <a:cs typeface="+mn-cs"/>
            </a:rPr>
            <a:t>円と大幅に上昇している。近年、大きく増加している「ふるさと納税」の寄付者に対する返礼品の増がその要因であり、返礼品の見直しを図る等、今後も可能な限り経費を削減し、経費率の減少に努めたい。</a:t>
          </a:r>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山形県寒河江市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42,022
41,748
139.03
17,652,379
16,841,475
636,692
10,053,368
16,797,099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10.8
70.8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143510</xdr:rowOff>
    </xdr:from>
    <xdr:to>
      <xdr:col>6</xdr:col>
      <xdr:colOff>510540</xdr:colOff>
      <xdr:row>38</xdr:row>
      <xdr:rowOff>1778</xdr:rowOff>
    </xdr:to>
    <xdr:cxnSp macro="">
      <xdr:nvCxnSpPr>
        <xdr:cNvPr id="56" name="直線コネクタ 55"/>
        <xdr:cNvCxnSpPr/>
      </xdr:nvCxnSpPr>
      <xdr:spPr>
        <a:xfrm flipV="1">
          <a:off x="4633595" y="5287010"/>
          <a:ext cx="127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5605</xdr:rowOff>
    </xdr:from>
    <xdr:ext cx="469744" cy="259045"/>
    <xdr:sp macro="" textlink="">
      <xdr:nvSpPr>
        <xdr:cNvPr id="57" name="議会費最小値テキスト"/>
        <xdr:cNvSpPr txBox="1"/>
      </xdr:nvSpPr>
      <xdr:spPr>
        <a:xfrm>
          <a:off x="4686300" y="6520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3,124</a:t>
          </a:r>
          <a:endParaRPr kumimoji="1" lang="ja-JP" altLang="en-US" sz="1000" b="1">
            <a:latin typeface="ＭＳ Ｐゴシック"/>
          </a:endParaRPr>
        </a:p>
      </xdr:txBody>
    </xdr:sp>
    <xdr:clientData/>
  </xdr:oneCellAnchor>
  <xdr:twoCellAnchor>
    <xdr:from>
      <xdr:col>6</xdr:col>
      <xdr:colOff>422275</xdr:colOff>
      <xdr:row>38</xdr:row>
      <xdr:rowOff>1778</xdr:rowOff>
    </xdr:from>
    <xdr:to>
      <xdr:col>6</xdr:col>
      <xdr:colOff>600075</xdr:colOff>
      <xdr:row>38</xdr:row>
      <xdr:rowOff>1778</xdr:rowOff>
    </xdr:to>
    <xdr:cxnSp macro="">
      <xdr:nvCxnSpPr>
        <xdr:cNvPr id="58" name="直線コネクタ 57"/>
        <xdr:cNvCxnSpPr/>
      </xdr:nvCxnSpPr>
      <xdr:spPr>
        <a:xfrm>
          <a:off x="4546600" y="6516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90187</xdr:rowOff>
    </xdr:from>
    <xdr:ext cx="469744" cy="259045"/>
    <xdr:sp macro="" textlink="">
      <xdr:nvSpPr>
        <xdr:cNvPr id="59" name="議会費最大値テキスト"/>
        <xdr:cNvSpPr txBox="1"/>
      </xdr:nvSpPr>
      <xdr:spPr>
        <a:xfrm>
          <a:off x="4686300" y="5062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9,580</a:t>
          </a:r>
          <a:endParaRPr kumimoji="1" lang="ja-JP" altLang="en-US" sz="1000" b="1">
            <a:latin typeface="ＭＳ Ｐゴシック"/>
          </a:endParaRPr>
        </a:p>
      </xdr:txBody>
    </xdr:sp>
    <xdr:clientData/>
  </xdr:oneCellAnchor>
  <xdr:twoCellAnchor>
    <xdr:from>
      <xdr:col>6</xdr:col>
      <xdr:colOff>422275</xdr:colOff>
      <xdr:row>30</xdr:row>
      <xdr:rowOff>143510</xdr:rowOff>
    </xdr:from>
    <xdr:to>
      <xdr:col>6</xdr:col>
      <xdr:colOff>600075</xdr:colOff>
      <xdr:row>30</xdr:row>
      <xdr:rowOff>143510</xdr:rowOff>
    </xdr:to>
    <xdr:cxnSp macro="">
      <xdr:nvCxnSpPr>
        <xdr:cNvPr id="60" name="直線コネクタ 59"/>
        <xdr:cNvCxnSpPr/>
      </xdr:nvCxnSpPr>
      <xdr:spPr>
        <a:xfrm>
          <a:off x="4546600" y="5287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39116</xdr:rowOff>
    </xdr:from>
    <xdr:to>
      <xdr:col>6</xdr:col>
      <xdr:colOff>511175</xdr:colOff>
      <xdr:row>36</xdr:row>
      <xdr:rowOff>54547</xdr:rowOff>
    </xdr:to>
    <xdr:cxnSp macro="">
      <xdr:nvCxnSpPr>
        <xdr:cNvPr id="61" name="直線コネクタ 60"/>
        <xdr:cNvCxnSpPr/>
      </xdr:nvCxnSpPr>
      <xdr:spPr>
        <a:xfrm>
          <a:off x="3797300" y="6211316"/>
          <a:ext cx="838200" cy="15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90060</xdr:rowOff>
    </xdr:from>
    <xdr:ext cx="469744" cy="259045"/>
    <xdr:sp macro="" textlink="">
      <xdr:nvSpPr>
        <xdr:cNvPr id="62" name="議会費平均値テキスト"/>
        <xdr:cNvSpPr txBox="1"/>
      </xdr:nvSpPr>
      <xdr:spPr>
        <a:xfrm>
          <a:off x="4686300" y="59193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5,214</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67183</xdr:rowOff>
    </xdr:from>
    <xdr:to>
      <xdr:col>6</xdr:col>
      <xdr:colOff>561975</xdr:colOff>
      <xdr:row>35</xdr:row>
      <xdr:rowOff>168783</xdr:rowOff>
    </xdr:to>
    <xdr:sp macro="" textlink="">
      <xdr:nvSpPr>
        <xdr:cNvPr id="63" name="フローチャート : 判断 62"/>
        <xdr:cNvSpPr/>
      </xdr:nvSpPr>
      <xdr:spPr>
        <a:xfrm>
          <a:off x="4584700" y="606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39116</xdr:rowOff>
    </xdr:from>
    <xdr:to>
      <xdr:col>5</xdr:col>
      <xdr:colOff>358775</xdr:colOff>
      <xdr:row>36</xdr:row>
      <xdr:rowOff>60261</xdr:rowOff>
    </xdr:to>
    <xdr:cxnSp macro="">
      <xdr:nvCxnSpPr>
        <xdr:cNvPr id="64" name="直線コネクタ 63"/>
        <xdr:cNvCxnSpPr/>
      </xdr:nvCxnSpPr>
      <xdr:spPr>
        <a:xfrm flipV="1">
          <a:off x="2908300" y="6211316"/>
          <a:ext cx="889000" cy="21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118237</xdr:rowOff>
    </xdr:from>
    <xdr:to>
      <xdr:col>5</xdr:col>
      <xdr:colOff>409575</xdr:colOff>
      <xdr:row>36</xdr:row>
      <xdr:rowOff>48387</xdr:rowOff>
    </xdr:to>
    <xdr:sp macro="" textlink="">
      <xdr:nvSpPr>
        <xdr:cNvPr id="65" name="フローチャート : 判断 64"/>
        <xdr:cNvSpPr/>
      </xdr:nvSpPr>
      <xdr:spPr>
        <a:xfrm>
          <a:off x="3746500" y="61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64914</xdr:rowOff>
    </xdr:from>
    <xdr:ext cx="469744" cy="259045"/>
    <xdr:sp macro="" textlink="">
      <xdr:nvSpPr>
        <xdr:cNvPr id="66" name="テキスト ボックス 65"/>
        <xdr:cNvSpPr txBox="1"/>
      </xdr:nvSpPr>
      <xdr:spPr>
        <a:xfrm>
          <a:off x="3562427" y="589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4,946</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2921</xdr:rowOff>
    </xdr:from>
    <xdr:to>
      <xdr:col>4</xdr:col>
      <xdr:colOff>155575</xdr:colOff>
      <xdr:row>36</xdr:row>
      <xdr:rowOff>60261</xdr:rowOff>
    </xdr:to>
    <xdr:cxnSp macro="">
      <xdr:nvCxnSpPr>
        <xdr:cNvPr id="67" name="直線コネクタ 66"/>
        <xdr:cNvCxnSpPr/>
      </xdr:nvCxnSpPr>
      <xdr:spPr>
        <a:xfrm>
          <a:off x="2019300" y="6175121"/>
          <a:ext cx="889000" cy="57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129286</xdr:rowOff>
    </xdr:from>
    <xdr:to>
      <xdr:col>4</xdr:col>
      <xdr:colOff>206375</xdr:colOff>
      <xdr:row>36</xdr:row>
      <xdr:rowOff>59436</xdr:rowOff>
    </xdr:to>
    <xdr:sp macro="" textlink="">
      <xdr:nvSpPr>
        <xdr:cNvPr id="68" name="フローチャート : 判断 67"/>
        <xdr:cNvSpPr/>
      </xdr:nvSpPr>
      <xdr:spPr>
        <a:xfrm>
          <a:off x="2857500" y="613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75963</xdr:rowOff>
    </xdr:from>
    <xdr:ext cx="469744" cy="259045"/>
    <xdr:sp macro="" textlink="">
      <xdr:nvSpPr>
        <xdr:cNvPr id="69" name="テキスト ボックス 68"/>
        <xdr:cNvSpPr txBox="1"/>
      </xdr:nvSpPr>
      <xdr:spPr>
        <a:xfrm>
          <a:off x="2673427" y="5905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4,888</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117602</xdr:rowOff>
    </xdr:from>
    <xdr:to>
      <xdr:col>2</xdr:col>
      <xdr:colOff>638175</xdr:colOff>
      <xdr:row>36</xdr:row>
      <xdr:rowOff>2921</xdr:rowOff>
    </xdr:to>
    <xdr:cxnSp macro="">
      <xdr:nvCxnSpPr>
        <xdr:cNvPr id="70" name="直線コネクタ 69"/>
        <xdr:cNvCxnSpPr/>
      </xdr:nvCxnSpPr>
      <xdr:spPr>
        <a:xfrm>
          <a:off x="1130300" y="6118352"/>
          <a:ext cx="889000" cy="56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89662</xdr:rowOff>
    </xdr:from>
    <xdr:to>
      <xdr:col>3</xdr:col>
      <xdr:colOff>3175</xdr:colOff>
      <xdr:row>36</xdr:row>
      <xdr:rowOff>19812</xdr:rowOff>
    </xdr:to>
    <xdr:sp macro="" textlink="">
      <xdr:nvSpPr>
        <xdr:cNvPr id="71" name="フローチャート : 判断 70"/>
        <xdr:cNvSpPr/>
      </xdr:nvSpPr>
      <xdr:spPr>
        <a:xfrm>
          <a:off x="1968500" y="6090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36339</xdr:rowOff>
    </xdr:from>
    <xdr:ext cx="469744" cy="259045"/>
    <xdr:sp macro="" textlink="">
      <xdr:nvSpPr>
        <xdr:cNvPr id="72" name="テキスト ボックス 71"/>
        <xdr:cNvSpPr txBox="1"/>
      </xdr:nvSpPr>
      <xdr:spPr>
        <a:xfrm>
          <a:off x="1784427" y="5865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5,096</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135001</xdr:rowOff>
    </xdr:from>
    <xdr:to>
      <xdr:col>1</xdr:col>
      <xdr:colOff>485775</xdr:colOff>
      <xdr:row>35</xdr:row>
      <xdr:rowOff>65151</xdr:rowOff>
    </xdr:to>
    <xdr:sp macro="" textlink="">
      <xdr:nvSpPr>
        <xdr:cNvPr id="73" name="フローチャート : 判断 72"/>
        <xdr:cNvSpPr/>
      </xdr:nvSpPr>
      <xdr:spPr>
        <a:xfrm>
          <a:off x="1079500" y="5964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81678</xdr:rowOff>
    </xdr:from>
    <xdr:ext cx="469744" cy="259045"/>
    <xdr:sp macro="" textlink="">
      <xdr:nvSpPr>
        <xdr:cNvPr id="74" name="テキスト ボックス 73"/>
        <xdr:cNvSpPr txBox="1"/>
      </xdr:nvSpPr>
      <xdr:spPr>
        <a:xfrm>
          <a:off x="895427" y="5739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3747</xdr:rowOff>
    </xdr:from>
    <xdr:to>
      <xdr:col>6</xdr:col>
      <xdr:colOff>561975</xdr:colOff>
      <xdr:row>36</xdr:row>
      <xdr:rowOff>105347</xdr:rowOff>
    </xdr:to>
    <xdr:sp macro="" textlink="">
      <xdr:nvSpPr>
        <xdr:cNvPr id="80" name="円/楕円 79"/>
        <xdr:cNvSpPr/>
      </xdr:nvSpPr>
      <xdr:spPr>
        <a:xfrm>
          <a:off x="4584700" y="6175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153624</xdr:rowOff>
    </xdr:from>
    <xdr:ext cx="469744" cy="259045"/>
    <xdr:sp macro="" textlink="">
      <xdr:nvSpPr>
        <xdr:cNvPr id="81" name="議会費該当値テキスト"/>
        <xdr:cNvSpPr txBox="1"/>
      </xdr:nvSpPr>
      <xdr:spPr>
        <a:xfrm>
          <a:off x="4686300" y="6154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4,647</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159766</xdr:rowOff>
    </xdr:from>
    <xdr:to>
      <xdr:col>5</xdr:col>
      <xdr:colOff>409575</xdr:colOff>
      <xdr:row>36</xdr:row>
      <xdr:rowOff>89916</xdr:rowOff>
    </xdr:to>
    <xdr:sp macro="" textlink="">
      <xdr:nvSpPr>
        <xdr:cNvPr id="82" name="円/楕円 81"/>
        <xdr:cNvSpPr/>
      </xdr:nvSpPr>
      <xdr:spPr>
        <a:xfrm>
          <a:off x="3746500" y="6160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81043</xdr:rowOff>
    </xdr:from>
    <xdr:ext cx="469744" cy="259045"/>
    <xdr:sp macro="" textlink="">
      <xdr:nvSpPr>
        <xdr:cNvPr id="83" name="テキスト ボックス 82"/>
        <xdr:cNvSpPr txBox="1"/>
      </xdr:nvSpPr>
      <xdr:spPr>
        <a:xfrm>
          <a:off x="3562427" y="6253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4,728</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9461</xdr:rowOff>
    </xdr:from>
    <xdr:to>
      <xdr:col>4</xdr:col>
      <xdr:colOff>206375</xdr:colOff>
      <xdr:row>36</xdr:row>
      <xdr:rowOff>111061</xdr:rowOff>
    </xdr:to>
    <xdr:sp macro="" textlink="">
      <xdr:nvSpPr>
        <xdr:cNvPr id="84" name="円/楕円 83"/>
        <xdr:cNvSpPr/>
      </xdr:nvSpPr>
      <xdr:spPr>
        <a:xfrm>
          <a:off x="2857500" y="61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102188</xdr:rowOff>
    </xdr:from>
    <xdr:ext cx="469744" cy="259045"/>
    <xdr:sp macro="" textlink="">
      <xdr:nvSpPr>
        <xdr:cNvPr id="85" name="テキスト ボックス 84"/>
        <xdr:cNvSpPr txBox="1"/>
      </xdr:nvSpPr>
      <xdr:spPr>
        <a:xfrm>
          <a:off x="2673427" y="6274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4,617</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123571</xdr:rowOff>
    </xdr:from>
    <xdr:to>
      <xdr:col>3</xdr:col>
      <xdr:colOff>3175</xdr:colOff>
      <xdr:row>36</xdr:row>
      <xdr:rowOff>53721</xdr:rowOff>
    </xdr:to>
    <xdr:sp macro="" textlink="">
      <xdr:nvSpPr>
        <xdr:cNvPr id="86" name="円/楕円 85"/>
        <xdr:cNvSpPr/>
      </xdr:nvSpPr>
      <xdr:spPr>
        <a:xfrm>
          <a:off x="1968500" y="6124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44848</xdr:rowOff>
    </xdr:from>
    <xdr:ext cx="469744" cy="259045"/>
    <xdr:sp macro="" textlink="">
      <xdr:nvSpPr>
        <xdr:cNvPr id="87" name="テキスト ボックス 86"/>
        <xdr:cNvSpPr txBox="1"/>
      </xdr:nvSpPr>
      <xdr:spPr>
        <a:xfrm>
          <a:off x="1784427" y="6217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4,918</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66802</xdr:rowOff>
    </xdr:from>
    <xdr:to>
      <xdr:col>1</xdr:col>
      <xdr:colOff>485775</xdr:colOff>
      <xdr:row>35</xdr:row>
      <xdr:rowOff>168402</xdr:rowOff>
    </xdr:to>
    <xdr:sp macro="" textlink="">
      <xdr:nvSpPr>
        <xdr:cNvPr id="88" name="円/楕円 87"/>
        <xdr:cNvSpPr/>
      </xdr:nvSpPr>
      <xdr:spPr>
        <a:xfrm>
          <a:off x="1079500" y="6067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159529</xdr:rowOff>
    </xdr:from>
    <xdr:ext cx="469744" cy="259045"/>
    <xdr:sp macro="" textlink="">
      <xdr:nvSpPr>
        <xdr:cNvPr id="89" name="テキスト ボックス 88"/>
        <xdr:cNvSpPr txBox="1"/>
      </xdr:nvSpPr>
      <xdr:spPr>
        <a:xfrm>
          <a:off x="895427" y="6160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35/54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76,167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3" name="テキスト ボックス 102"/>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155363</xdr:rowOff>
    </xdr:from>
    <xdr:to>
      <xdr:col>6</xdr:col>
      <xdr:colOff>510540</xdr:colOff>
      <xdr:row>57</xdr:row>
      <xdr:rowOff>156793</xdr:rowOff>
    </xdr:to>
    <xdr:cxnSp macro="">
      <xdr:nvCxnSpPr>
        <xdr:cNvPr id="115" name="直線コネクタ 114"/>
        <xdr:cNvCxnSpPr/>
      </xdr:nvCxnSpPr>
      <xdr:spPr>
        <a:xfrm flipV="1">
          <a:off x="4633595" y="8727863"/>
          <a:ext cx="1270" cy="120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160620</xdr:rowOff>
    </xdr:from>
    <xdr:ext cx="534377" cy="259045"/>
    <xdr:sp macro="" textlink="">
      <xdr:nvSpPr>
        <xdr:cNvPr id="116" name="総務費最小値テキスト"/>
        <xdr:cNvSpPr txBox="1"/>
      </xdr:nvSpPr>
      <xdr:spPr>
        <a:xfrm>
          <a:off x="4686300" y="9933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43,633</a:t>
          </a:r>
          <a:endParaRPr kumimoji="1" lang="ja-JP" altLang="en-US" sz="1000" b="1">
            <a:latin typeface="ＭＳ Ｐゴシック"/>
          </a:endParaRPr>
        </a:p>
      </xdr:txBody>
    </xdr:sp>
    <xdr:clientData/>
  </xdr:oneCellAnchor>
  <xdr:twoCellAnchor>
    <xdr:from>
      <xdr:col>6</xdr:col>
      <xdr:colOff>422275</xdr:colOff>
      <xdr:row>57</xdr:row>
      <xdr:rowOff>156793</xdr:rowOff>
    </xdr:from>
    <xdr:to>
      <xdr:col>6</xdr:col>
      <xdr:colOff>600075</xdr:colOff>
      <xdr:row>57</xdr:row>
      <xdr:rowOff>156793</xdr:rowOff>
    </xdr:to>
    <xdr:cxnSp macro="">
      <xdr:nvCxnSpPr>
        <xdr:cNvPr id="117" name="直線コネクタ 116"/>
        <xdr:cNvCxnSpPr/>
      </xdr:nvCxnSpPr>
      <xdr:spPr>
        <a:xfrm>
          <a:off x="4546600" y="992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102040</xdr:rowOff>
    </xdr:from>
    <xdr:ext cx="599010" cy="259045"/>
    <xdr:sp macro="" textlink="">
      <xdr:nvSpPr>
        <xdr:cNvPr id="118" name="総務費最大値テキスト"/>
        <xdr:cNvSpPr txBox="1"/>
      </xdr:nvSpPr>
      <xdr:spPr>
        <a:xfrm>
          <a:off x="4686300" y="8503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227,602</a:t>
          </a:r>
          <a:endParaRPr kumimoji="1" lang="ja-JP" altLang="en-US" sz="1000" b="1">
            <a:latin typeface="ＭＳ Ｐゴシック"/>
          </a:endParaRPr>
        </a:p>
      </xdr:txBody>
    </xdr:sp>
    <xdr:clientData/>
  </xdr:oneCellAnchor>
  <xdr:twoCellAnchor>
    <xdr:from>
      <xdr:col>6</xdr:col>
      <xdr:colOff>422275</xdr:colOff>
      <xdr:row>50</xdr:row>
      <xdr:rowOff>155363</xdr:rowOff>
    </xdr:from>
    <xdr:to>
      <xdr:col>6</xdr:col>
      <xdr:colOff>600075</xdr:colOff>
      <xdr:row>50</xdr:row>
      <xdr:rowOff>155363</xdr:rowOff>
    </xdr:to>
    <xdr:cxnSp macro="">
      <xdr:nvCxnSpPr>
        <xdr:cNvPr id="119" name="直線コネクタ 118"/>
        <xdr:cNvCxnSpPr/>
      </xdr:nvCxnSpPr>
      <xdr:spPr>
        <a:xfrm>
          <a:off x="4546600" y="8727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156362</xdr:rowOff>
    </xdr:from>
    <xdr:to>
      <xdr:col>6</xdr:col>
      <xdr:colOff>511175</xdr:colOff>
      <xdr:row>58</xdr:row>
      <xdr:rowOff>74706</xdr:rowOff>
    </xdr:to>
    <xdr:cxnSp macro="">
      <xdr:nvCxnSpPr>
        <xdr:cNvPr id="120" name="直線コネクタ 119"/>
        <xdr:cNvCxnSpPr/>
      </xdr:nvCxnSpPr>
      <xdr:spPr>
        <a:xfrm flipV="1">
          <a:off x="3797300" y="9757562"/>
          <a:ext cx="838200" cy="261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18083</xdr:rowOff>
    </xdr:from>
    <xdr:ext cx="534377" cy="259045"/>
    <xdr:sp macro="" textlink="">
      <xdr:nvSpPr>
        <xdr:cNvPr id="121" name="総務費平均値テキスト"/>
        <xdr:cNvSpPr txBox="1"/>
      </xdr:nvSpPr>
      <xdr:spPr>
        <a:xfrm>
          <a:off x="4686300" y="9447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86,845</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166656</xdr:rowOff>
    </xdr:from>
    <xdr:to>
      <xdr:col>6</xdr:col>
      <xdr:colOff>561975</xdr:colOff>
      <xdr:row>56</xdr:row>
      <xdr:rowOff>96806</xdr:rowOff>
    </xdr:to>
    <xdr:sp macro="" textlink="">
      <xdr:nvSpPr>
        <xdr:cNvPr id="122" name="フローチャート : 判断 121"/>
        <xdr:cNvSpPr/>
      </xdr:nvSpPr>
      <xdr:spPr>
        <a:xfrm>
          <a:off x="4584700" y="9596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153984</xdr:rowOff>
    </xdr:from>
    <xdr:to>
      <xdr:col>5</xdr:col>
      <xdr:colOff>358775</xdr:colOff>
      <xdr:row>58</xdr:row>
      <xdr:rowOff>74706</xdr:rowOff>
    </xdr:to>
    <xdr:cxnSp macro="">
      <xdr:nvCxnSpPr>
        <xdr:cNvPr id="123" name="直線コネクタ 122"/>
        <xdr:cNvCxnSpPr/>
      </xdr:nvCxnSpPr>
      <xdr:spPr>
        <a:xfrm>
          <a:off x="2908300" y="9926634"/>
          <a:ext cx="889000" cy="9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77908</xdr:rowOff>
    </xdr:from>
    <xdr:to>
      <xdr:col>5</xdr:col>
      <xdr:colOff>409575</xdr:colOff>
      <xdr:row>57</xdr:row>
      <xdr:rowOff>8058</xdr:rowOff>
    </xdr:to>
    <xdr:sp macro="" textlink="">
      <xdr:nvSpPr>
        <xdr:cNvPr id="124" name="フローチャート : 判断 123"/>
        <xdr:cNvSpPr/>
      </xdr:nvSpPr>
      <xdr:spPr>
        <a:xfrm>
          <a:off x="3746500" y="967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24585</xdr:rowOff>
    </xdr:from>
    <xdr:ext cx="534377" cy="259045"/>
    <xdr:sp macro="" textlink="">
      <xdr:nvSpPr>
        <xdr:cNvPr id="125" name="テキスト ボックス 124"/>
        <xdr:cNvSpPr txBox="1"/>
      </xdr:nvSpPr>
      <xdr:spPr>
        <a:xfrm>
          <a:off x="3530111" y="9454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74,183</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153984</xdr:rowOff>
    </xdr:from>
    <xdr:to>
      <xdr:col>4</xdr:col>
      <xdr:colOff>155575</xdr:colOff>
      <xdr:row>58</xdr:row>
      <xdr:rowOff>37992</xdr:rowOff>
    </xdr:to>
    <xdr:cxnSp macro="">
      <xdr:nvCxnSpPr>
        <xdr:cNvPr id="126" name="直線コネクタ 125"/>
        <xdr:cNvCxnSpPr/>
      </xdr:nvCxnSpPr>
      <xdr:spPr>
        <a:xfrm flipV="1">
          <a:off x="2019300" y="9926634"/>
          <a:ext cx="889000" cy="55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56935</xdr:rowOff>
    </xdr:from>
    <xdr:to>
      <xdr:col>4</xdr:col>
      <xdr:colOff>206375</xdr:colOff>
      <xdr:row>56</xdr:row>
      <xdr:rowOff>158535</xdr:rowOff>
    </xdr:to>
    <xdr:sp macro="" textlink="">
      <xdr:nvSpPr>
        <xdr:cNvPr id="127" name="フローチャート : 判断 126"/>
        <xdr:cNvSpPr/>
      </xdr:nvSpPr>
      <xdr:spPr>
        <a:xfrm>
          <a:off x="2857500" y="9658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3612</xdr:rowOff>
    </xdr:from>
    <xdr:ext cx="534377" cy="259045"/>
    <xdr:sp macro="" textlink="">
      <xdr:nvSpPr>
        <xdr:cNvPr id="128" name="テキスト ボックス 127"/>
        <xdr:cNvSpPr txBox="1"/>
      </xdr:nvSpPr>
      <xdr:spPr>
        <a:xfrm>
          <a:off x="2641111" y="9433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77,394</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37992</xdr:rowOff>
    </xdr:from>
    <xdr:to>
      <xdr:col>2</xdr:col>
      <xdr:colOff>638175</xdr:colOff>
      <xdr:row>58</xdr:row>
      <xdr:rowOff>79225</xdr:rowOff>
    </xdr:to>
    <xdr:cxnSp macro="">
      <xdr:nvCxnSpPr>
        <xdr:cNvPr id="129" name="直線コネクタ 128"/>
        <xdr:cNvCxnSpPr/>
      </xdr:nvCxnSpPr>
      <xdr:spPr>
        <a:xfrm flipV="1">
          <a:off x="1130300" y="9982092"/>
          <a:ext cx="889000" cy="41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51880</xdr:rowOff>
    </xdr:from>
    <xdr:to>
      <xdr:col>3</xdr:col>
      <xdr:colOff>3175</xdr:colOff>
      <xdr:row>56</xdr:row>
      <xdr:rowOff>153480</xdr:rowOff>
    </xdr:to>
    <xdr:sp macro="" textlink="">
      <xdr:nvSpPr>
        <xdr:cNvPr id="130" name="フローチャート : 判断 129"/>
        <xdr:cNvSpPr/>
      </xdr:nvSpPr>
      <xdr:spPr>
        <a:xfrm>
          <a:off x="1968500" y="965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170007</xdr:rowOff>
    </xdr:from>
    <xdr:ext cx="534377" cy="259045"/>
    <xdr:sp macro="" textlink="">
      <xdr:nvSpPr>
        <xdr:cNvPr id="131" name="テキスト ボックス 130"/>
        <xdr:cNvSpPr txBox="1"/>
      </xdr:nvSpPr>
      <xdr:spPr>
        <a:xfrm>
          <a:off x="1752111" y="9428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78,168</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43187</xdr:rowOff>
    </xdr:from>
    <xdr:to>
      <xdr:col>1</xdr:col>
      <xdr:colOff>485775</xdr:colOff>
      <xdr:row>56</xdr:row>
      <xdr:rowOff>144787</xdr:rowOff>
    </xdr:to>
    <xdr:sp macro="" textlink="">
      <xdr:nvSpPr>
        <xdr:cNvPr id="132" name="フローチャート : 判断 131"/>
        <xdr:cNvSpPr/>
      </xdr:nvSpPr>
      <xdr:spPr>
        <a:xfrm>
          <a:off x="1079500" y="9644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161314</xdr:rowOff>
    </xdr:from>
    <xdr:ext cx="534377" cy="259045"/>
    <xdr:sp macro="" textlink="">
      <xdr:nvSpPr>
        <xdr:cNvPr id="133" name="テキスト ボックス 132"/>
        <xdr:cNvSpPr txBox="1"/>
      </xdr:nvSpPr>
      <xdr:spPr>
        <a:xfrm>
          <a:off x="863111" y="9419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79,499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105562</xdr:rowOff>
    </xdr:from>
    <xdr:to>
      <xdr:col>6</xdr:col>
      <xdr:colOff>561975</xdr:colOff>
      <xdr:row>57</xdr:row>
      <xdr:rowOff>35712</xdr:rowOff>
    </xdr:to>
    <xdr:sp macro="" textlink="">
      <xdr:nvSpPr>
        <xdr:cNvPr id="139" name="円/楕円 138"/>
        <xdr:cNvSpPr/>
      </xdr:nvSpPr>
      <xdr:spPr>
        <a:xfrm>
          <a:off x="4584700" y="9706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83989</xdr:rowOff>
    </xdr:from>
    <xdr:ext cx="534377" cy="259045"/>
    <xdr:sp macro="" textlink="">
      <xdr:nvSpPr>
        <xdr:cNvPr id="140" name="総務費該当値テキスト"/>
        <xdr:cNvSpPr txBox="1"/>
      </xdr:nvSpPr>
      <xdr:spPr>
        <a:xfrm>
          <a:off x="4686300" y="9685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69,949</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23906</xdr:rowOff>
    </xdr:from>
    <xdr:to>
      <xdr:col>5</xdr:col>
      <xdr:colOff>409575</xdr:colOff>
      <xdr:row>58</xdr:row>
      <xdr:rowOff>125506</xdr:rowOff>
    </xdr:to>
    <xdr:sp macro="" textlink="">
      <xdr:nvSpPr>
        <xdr:cNvPr id="141" name="円/楕円 140"/>
        <xdr:cNvSpPr/>
      </xdr:nvSpPr>
      <xdr:spPr>
        <a:xfrm>
          <a:off x="3746500" y="996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116633</xdr:rowOff>
    </xdr:from>
    <xdr:ext cx="534377" cy="259045"/>
    <xdr:sp macro="" textlink="">
      <xdr:nvSpPr>
        <xdr:cNvPr id="142" name="テキスト ボックス 141"/>
        <xdr:cNvSpPr txBox="1"/>
      </xdr:nvSpPr>
      <xdr:spPr>
        <a:xfrm>
          <a:off x="3530111" y="10060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29,951</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103184</xdr:rowOff>
    </xdr:from>
    <xdr:to>
      <xdr:col>4</xdr:col>
      <xdr:colOff>206375</xdr:colOff>
      <xdr:row>58</xdr:row>
      <xdr:rowOff>33334</xdr:rowOff>
    </xdr:to>
    <xdr:sp macro="" textlink="">
      <xdr:nvSpPr>
        <xdr:cNvPr id="143" name="円/楕円 142"/>
        <xdr:cNvSpPr/>
      </xdr:nvSpPr>
      <xdr:spPr>
        <a:xfrm>
          <a:off x="2857500" y="987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24461</xdr:rowOff>
    </xdr:from>
    <xdr:ext cx="534377" cy="259045"/>
    <xdr:sp macro="" textlink="">
      <xdr:nvSpPr>
        <xdr:cNvPr id="144" name="テキスト ボックス 143"/>
        <xdr:cNvSpPr txBox="1"/>
      </xdr:nvSpPr>
      <xdr:spPr>
        <a:xfrm>
          <a:off x="2641111" y="9968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44,063</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158642</xdr:rowOff>
    </xdr:from>
    <xdr:to>
      <xdr:col>3</xdr:col>
      <xdr:colOff>3175</xdr:colOff>
      <xdr:row>58</xdr:row>
      <xdr:rowOff>88792</xdr:rowOff>
    </xdr:to>
    <xdr:sp macro="" textlink="">
      <xdr:nvSpPr>
        <xdr:cNvPr id="145" name="円/楕円 144"/>
        <xdr:cNvSpPr/>
      </xdr:nvSpPr>
      <xdr:spPr>
        <a:xfrm>
          <a:off x="1968500" y="993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79919</xdr:rowOff>
    </xdr:from>
    <xdr:ext cx="534377" cy="259045"/>
    <xdr:sp macro="" textlink="">
      <xdr:nvSpPr>
        <xdr:cNvPr id="146" name="テキスト ボックス 145"/>
        <xdr:cNvSpPr txBox="1"/>
      </xdr:nvSpPr>
      <xdr:spPr>
        <a:xfrm>
          <a:off x="1752111" y="10024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35,572</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28425</xdr:rowOff>
    </xdr:from>
    <xdr:to>
      <xdr:col>1</xdr:col>
      <xdr:colOff>485775</xdr:colOff>
      <xdr:row>58</xdr:row>
      <xdr:rowOff>130025</xdr:rowOff>
    </xdr:to>
    <xdr:sp macro="" textlink="">
      <xdr:nvSpPr>
        <xdr:cNvPr id="147" name="円/楕円 146"/>
        <xdr:cNvSpPr/>
      </xdr:nvSpPr>
      <xdr:spPr>
        <a:xfrm>
          <a:off x="1079500" y="9972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121152</xdr:rowOff>
    </xdr:from>
    <xdr:ext cx="534377" cy="259045"/>
    <xdr:sp macro="" textlink="">
      <xdr:nvSpPr>
        <xdr:cNvPr id="148" name="テキスト ボックス 147"/>
        <xdr:cNvSpPr txBox="1"/>
      </xdr:nvSpPr>
      <xdr:spPr>
        <a:xfrm>
          <a:off x="863111" y="10065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29,259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134,791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61" name="テキスト ボックス 160"/>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20643</xdr:rowOff>
    </xdr:from>
    <xdr:to>
      <xdr:col>6</xdr:col>
      <xdr:colOff>510540</xdr:colOff>
      <xdr:row>78</xdr:row>
      <xdr:rowOff>66940</xdr:rowOff>
    </xdr:to>
    <xdr:cxnSp macro="">
      <xdr:nvCxnSpPr>
        <xdr:cNvPr id="175" name="直線コネクタ 174"/>
        <xdr:cNvCxnSpPr/>
      </xdr:nvCxnSpPr>
      <xdr:spPr>
        <a:xfrm flipV="1">
          <a:off x="4633595" y="12193593"/>
          <a:ext cx="1270" cy="1246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70767</xdr:rowOff>
    </xdr:from>
    <xdr:ext cx="599010" cy="259045"/>
    <xdr:sp macro="" textlink="">
      <xdr:nvSpPr>
        <xdr:cNvPr id="176" name="民生費最小値テキスト"/>
        <xdr:cNvSpPr txBox="1"/>
      </xdr:nvSpPr>
      <xdr:spPr>
        <a:xfrm>
          <a:off x="4686300" y="13443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108,684</a:t>
          </a:r>
          <a:endParaRPr kumimoji="1" lang="ja-JP" altLang="en-US" sz="1000" b="1">
            <a:latin typeface="ＭＳ Ｐゴシック"/>
          </a:endParaRPr>
        </a:p>
      </xdr:txBody>
    </xdr:sp>
    <xdr:clientData/>
  </xdr:oneCellAnchor>
  <xdr:twoCellAnchor>
    <xdr:from>
      <xdr:col>6</xdr:col>
      <xdr:colOff>422275</xdr:colOff>
      <xdr:row>78</xdr:row>
      <xdr:rowOff>66940</xdr:rowOff>
    </xdr:from>
    <xdr:to>
      <xdr:col>6</xdr:col>
      <xdr:colOff>600075</xdr:colOff>
      <xdr:row>78</xdr:row>
      <xdr:rowOff>66940</xdr:rowOff>
    </xdr:to>
    <xdr:cxnSp macro="">
      <xdr:nvCxnSpPr>
        <xdr:cNvPr id="177" name="直線コネクタ 176"/>
        <xdr:cNvCxnSpPr/>
      </xdr:nvCxnSpPr>
      <xdr:spPr>
        <a:xfrm>
          <a:off x="4546600" y="13440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138770</xdr:rowOff>
    </xdr:from>
    <xdr:ext cx="599010" cy="259045"/>
    <xdr:sp macro="" textlink="">
      <xdr:nvSpPr>
        <xdr:cNvPr id="178" name="民生費最大値テキスト"/>
        <xdr:cNvSpPr txBox="1"/>
      </xdr:nvSpPr>
      <xdr:spPr>
        <a:xfrm>
          <a:off x="4686300" y="11968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223,187</a:t>
          </a:r>
          <a:endParaRPr kumimoji="1" lang="ja-JP" altLang="en-US" sz="1000" b="1">
            <a:latin typeface="ＭＳ Ｐゴシック"/>
          </a:endParaRPr>
        </a:p>
      </xdr:txBody>
    </xdr:sp>
    <xdr:clientData/>
  </xdr:oneCellAnchor>
  <xdr:twoCellAnchor>
    <xdr:from>
      <xdr:col>6</xdr:col>
      <xdr:colOff>422275</xdr:colOff>
      <xdr:row>71</xdr:row>
      <xdr:rowOff>20643</xdr:rowOff>
    </xdr:from>
    <xdr:to>
      <xdr:col>6</xdr:col>
      <xdr:colOff>600075</xdr:colOff>
      <xdr:row>71</xdr:row>
      <xdr:rowOff>20643</xdr:rowOff>
    </xdr:to>
    <xdr:cxnSp macro="">
      <xdr:nvCxnSpPr>
        <xdr:cNvPr id="179" name="直線コネクタ 178"/>
        <xdr:cNvCxnSpPr/>
      </xdr:nvCxnSpPr>
      <xdr:spPr>
        <a:xfrm>
          <a:off x="4546600" y="12193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104267</xdr:rowOff>
    </xdr:from>
    <xdr:to>
      <xdr:col>6</xdr:col>
      <xdr:colOff>511175</xdr:colOff>
      <xdr:row>77</xdr:row>
      <xdr:rowOff>137981</xdr:rowOff>
    </xdr:to>
    <xdr:cxnSp macro="">
      <xdr:nvCxnSpPr>
        <xdr:cNvPr id="180" name="直線コネクタ 179"/>
        <xdr:cNvCxnSpPr/>
      </xdr:nvCxnSpPr>
      <xdr:spPr>
        <a:xfrm flipV="1">
          <a:off x="3797300" y="13305917"/>
          <a:ext cx="838200" cy="33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25170</xdr:rowOff>
    </xdr:from>
    <xdr:ext cx="599010" cy="259045"/>
    <xdr:sp macro="" textlink="">
      <xdr:nvSpPr>
        <xdr:cNvPr id="181" name="民生費平均値テキスト"/>
        <xdr:cNvSpPr txBox="1"/>
      </xdr:nvSpPr>
      <xdr:spPr>
        <a:xfrm>
          <a:off x="4686300" y="127124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157,206</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2293</xdr:rowOff>
    </xdr:from>
    <xdr:to>
      <xdr:col>6</xdr:col>
      <xdr:colOff>561975</xdr:colOff>
      <xdr:row>75</xdr:row>
      <xdr:rowOff>103893</xdr:rowOff>
    </xdr:to>
    <xdr:sp macro="" textlink="">
      <xdr:nvSpPr>
        <xdr:cNvPr id="182" name="フローチャート : 判断 181"/>
        <xdr:cNvSpPr/>
      </xdr:nvSpPr>
      <xdr:spPr>
        <a:xfrm>
          <a:off x="4584700" y="1286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137981</xdr:rowOff>
    </xdr:from>
    <xdr:to>
      <xdr:col>5</xdr:col>
      <xdr:colOff>358775</xdr:colOff>
      <xdr:row>78</xdr:row>
      <xdr:rowOff>120160</xdr:rowOff>
    </xdr:to>
    <xdr:cxnSp macro="">
      <xdr:nvCxnSpPr>
        <xdr:cNvPr id="183" name="直線コネクタ 182"/>
        <xdr:cNvCxnSpPr/>
      </xdr:nvCxnSpPr>
      <xdr:spPr>
        <a:xfrm flipV="1">
          <a:off x="2908300" y="13339631"/>
          <a:ext cx="889000" cy="153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70024</xdr:rowOff>
    </xdr:from>
    <xdr:to>
      <xdr:col>5</xdr:col>
      <xdr:colOff>409575</xdr:colOff>
      <xdr:row>76</xdr:row>
      <xdr:rowOff>174</xdr:rowOff>
    </xdr:to>
    <xdr:sp macro="" textlink="">
      <xdr:nvSpPr>
        <xdr:cNvPr id="184" name="フローチャート : 判断 183"/>
        <xdr:cNvSpPr/>
      </xdr:nvSpPr>
      <xdr:spPr>
        <a:xfrm>
          <a:off x="3746500" y="12928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16701</xdr:rowOff>
    </xdr:from>
    <xdr:ext cx="599010" cy="259045"/>
    <xdr:sp macro="" textlink="">
      <xdr:nvSpPr>
        <xdr:cNvPr id="185" name="テキスト ボックス 184"/>
        <xdr:cNvSpPr txBox="1"/>
      </xdr:nvSpPr>
      <xdr:spPr>
        <a:xfrm>
          <a:off x="3497794" y="12704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150,984</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81624</xdr:rowOff>
    </xdr:from>
    <xdr:to>
      <xdr:col>4</xdr:col>
      <xdr:colOff>155575</xdr:colOff>
      <xdr:row>78</xdr:row>
      <xdr:rowOff>120160</xdr:rowOff>
    </xdr:to>
    <xdr:cxnSp macro="">
      <xdr:nvCxnSpPr>
        <xdr:cNvPr id="186" name="直線コネクタ 185"/>
        <xdr:cNvCxnSpPr/>
      </xdr:nvCxnSpPr>
      <xdr:spPr>
        <a:xfrm>
          <a:off x="2019300" y="13454724"/>
          <a:ext cx="889000" cy="38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154335</xdr:rowOff>
    </xdr:from>
    <xdr:to>
      <xdr:col>4</xdr:col>
      <xdr:colOff>206375</xdr:colOff>
      <xdr:row>76</xdr:row>
      <xdr:rowOff>84485</xdr:rowOff>
    </xdr:to>
    <xdr:sp macro="" textlink="">
      <xdr:nvSpPr>
        <xdr:cNvPr id="187" name="フローチャート : 判断 186"/>
        <xdr:cNvSpPr/>
      </xdr:nvSpPr>
      <xdr:spPr>
        <a:xfrm>
          <a:off x="2857500" y="13013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101011</xdr:rowOff>
    </xdr:from>
    <xdr:ext cx="599010" cy="259045"/>
    <xdr:sp macro="" textlink="">
      <xdr:nvSpPr>
        <xdr:cNvPr id="188" name="テキスト ボックス 187"/>
        <xdr:cNvSpPr txBox="1"/>
      </xdr:nvSpPr>
      <xdr:spPr>
        <a:xfrm>
          <a:off x="2608794" y="12788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143,239</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81624</xdr:rowOff>
    </xdr:from>
    <xdr:to>
      <xdr:col>2</xdr:col>
      <xdr:colOff>638175</xdr:colOff>
      <xdr:row>78</xdr:row>
      <xdr:rowOff>155746</xdr:rowOff>
    </xdr:to>
    <xdr:cxnSp macro="">
      <xdr:nvCxnSpPr>
        <xdr:cNvPr id="189" name="直線コネクタ 188"/>
        <xdr:cNvCxnSpPr/>
      </xdr:nvCxnSpPr>
      <xdr:spPr>
        <a:xfrm flipV="1">
          <a:off x="1130300" y="13454724"/>
          <a:ext cx="889000" cy="74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70210</xdr:rowOff>
    </xdr:from>
    <xdr:to>
      <xdr:col>3</xdr:col>
      <xdr:colOff>3175</xdr:colOff>
      <xdr:row>77</xdr:row>
      <xdr:rowOff>360</xdr:rowOff>
    </xdr:to>
    <xdr:sp macro="" textlink="">
      <xdr:nvSpPr>
        <xdr:cNvPr id="190" name="フローチャート : 判断 189"/>
        <xdr:cNvSpPr/>
      </xdr:nvSpPr>
      <xdr:spPr>
        <a:xfrm>
          <a:off x="1968500" y="13100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16886</xdr:rowOff>
    </xdr:from>
    <xdr:ext cx="599010" cy="259045"/>
    <xdr:sp macro="" textlink="">
      <xdr:nvSpPr>
        <xdr:cNvPr id="191" name="テキスト ボックス 190"/>
        <xdr:cNvSpPr txBox="1"/>
      </xdr:nvSpPr>
      <xdr:spPr>
        <a:xfrm>
          <a:off x="1719794" y="12875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135,217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59237</xdr:rowOff>
    </xdr:from>
    <xdr:to>
      <xdr:col>1</xdr:col>
      <xdr:colOff>485775</xdr:colOff>
      <xdr:row>76</xdr:row>
      <xdr:rowOff>160837</xdr:rowOff>
    </xdr:to>
    <xdr:sp macro="" textlink="">
      <xdr:nvSpPr>
        <xdr:cNvPr id="192" name="フローチャート : 判断 191"/>
        <xdr:cNvSpPr/>
      </xdr:nvSpPr>
      <xdr:spPr>
        <a:xfrm>
          <a:off x="1079500" y="13089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5914</xdr:rowOff>
    </xdr:from>
    <xdr:ext cx="599010" cy="259045"/>
    <xdr:sp macro="" textlink="">
      <xdr:nvSpPr>
        <xdr:cNvPr id="193" name="テキスト ボックス 192"/>
        <xdr:cNvSpPr txBox="1"/>
      </xdr:nvSpPr>
      <xdr:spPr>
        <a:xfrm>
          <a:off x="830794" y="12864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136,225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53467</xdr:rowOff>
    </xdr:from>
    <xdr:to>
      <xdr:col>6</xdr:col>
      <xdr:colOff>561975</xdr:colOff>
      <xdr:row>77</xdr:row>
      <xdr:rowOff>155067</xdr:rowOff>
    </xdr:to>
    <xdr:sp macro="" textlink="">
      <xdr:nvSpPr>
        <xdr:cNvPr id="199" name="円/楕円 198"/>
        <xdr:cNvSpPr/>
      </xdr:nvSpPr>
      <xdr:spPr>
        <a:xfrm>
          <a:off x="4584700" y="13255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31894</xdr:rowOff>
    </xdr:from>
    <xdr:ext cx="599010" cy="259045"/>
    <xdr:sp macro="" textlink="">
      <xdr:nvSpPr>
        <xdr:cNvPr id="200" name="民生費該当値テキスト"/>
        <xdr:cNvSpPr txBox="1"/>
      </xdr:nvSpPr>
      <xdr:spPr>
        <a:xfrm>
          <a:off x="4686300" y="13233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121,005</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87181</xdr:rowOff>
    </xdr:from>
    <xdr:to>
      <xdr:col>5</xdr:col>
      <xdr:colOff>409575</xdr:colOff>
      <xdr:row>78</xdr:row>
      <xdr:rowOff>17331</xdr:rowOff>
    </xdr:to>
    <xdr:sp macro="" textlink="">
      <xdr:nvSpPr>
        <xdr:cNvPr id="201" name="円/楕円 200"/>
        <xdr:cNvSpPr/>
      </xdr:nvSpPr>
      <xdr:spPr>
        <a:xfrm>
          <a:off x="3746500" y="13288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8458</xdr:rowOff>
    </xdr:from>
    <xdr:ext cx="599010" cy="259045"/>
    <xdr:sp macro="" textlink="">
      <xdr:nvSpPr>
        <xdr:cNvPr id="202" name="テキスト ボックス 201"/>
        <xdr:cNvSpPr txBox="1"/>
      </xdr:nvSpPr>
      <xdr:spPr>
        <a:xfrm>
          <a:off x="3497794" y="13381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117,908</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69360</xdr:rowOff>
    </xdr:from>
    <xdr:to>
      <xdr:col>4</xdr:col>
      <xdr:colOff>206375</xdr:colOff>
      <xdr:row>78</xdr:row>
      <xdr:rowOff>170960</xdr:rowOff>
    </xdr:to>
    <xdr:sp macro="" textlink="">
      <xdr:nvSpPr>
        <xdr:cNvPr id="203" name="円/楕円 202"/>
        <xdr:cNvSpPr/>
      </xdr:nvSpPr>
      <xdr:spPr>
        <a:xfrm>
          <a:off x="2857500" y="1344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162087</xdr:rowOff>
    </xdr:from>
    <xdr:ext cx="599010" cy="259045"/>
    <xdr:sp macro="" textlink="">
      <xdr:nvSpPr>
        <xdr:cNvPr id="204" name="テキスト ボックス 203"/>
        <xdr:cNvSpPr txBox="1"/>
      </xdr:nvSpPr>
      <xdr:spPr>
        <a:xfrm>
          <a:off x="2608794" y="13535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103,795</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30824</xdr:rowOff>
    </xdr:from>
    <xdr:to>
      <xdr:col>3</xdr:col>
      <xdr:colOff>3175</xdr:colOff>
      <xdr:row>78</xdr:row>
      <xdr:rowOff>132424</xdr:rowOff>
    </xdr:to>
    <xdr:sp macro="" textlink="">
      <xdr:nvSpPr>
        <xdr:cNvPr id="205" name="円/楕円 204"/>
        <xdr:cNvSpPr/>
      </xdr:nvSpPr>
      <xdr:spPr>
        <a:xfrm>
          <a:off x="1968500" y="1340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123551</xdr:rowOff>
    </xdr:from>
    <xdr:ext cx="599010" cy="259045"/>
    <xdr:sp macro="" textlink="">
      <xdr:nvSpPr>
        <xdr:cNvPr id="206" name="テキスト ボックス 205"/>
        <xdr:cNvSpPr txBox="1"/>
      </xdr:nvSpPr>
      <xdr:spPr>
        <a:xfrm>
          <a:off x="1719794" y="13496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107,335</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104946</xdr:rowOff>
    </xdr:from>
    <xdr:to>
      <xdr:col>1</xdr:col>
      <xdr:colOff>485775</xdr:colOff>
      <xdr:row>79</xdr:row>
      <xdr:rowOff>35096</xdr:rowOff>
    </xdr:to>
    <xdr:sp macro="" textlink="">
      <xdr:nvSpPr>
        <xdr:cNvPr id="207" name="円/楕円 206"/>
        <xdr:cNvSpPr/>
      </xdr:nvSpPr>
      <xdr:spPr>
        <a:xfrm>
          <a:off x="1079500" y="1347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79</xdr:row>
      <xdr:rowOff>26223</xdr:rowOff>
    </xdr:from>
    <xdr:ext cx="599010" cy="259045"/>
    <xdr:sp macro="" textlink="">
      <xdr:nvSpPr>
        <xdr:cNvPr id="208" name="テキスト ボックス 207"/>
        <xdr:cNvSpPr txBox="1"/>
      </xdr:nvSpPr>
      <xdr:spPr>
        <a:xfrm>
          <a:off x="830794" y="13570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100,526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33,228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9" name="テキスト ボックス 21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5" name="テキスト ボックス 22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7" name="テキスト ボックス 226"/>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4"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22918</xdr:rowOff>
    </xdr:from>
    <xdr:to>
      <xdr:col>6</xdr:col>
      <xdr:colOff>510540</xdr:colOff>
      <xdr:row>99</xdr:row>
      <xdr:rowOff>72704</xdr:rowOff>
    </xdr:to>
    <xdr:cxnSp macro="">
      <xdr:nvCxnSpPr>
        <xdr:cNvPr id="235" name="直線コネクタ 234"/>
        <xdr:cNvCxnSpPr/>
      </xdr:nvCxnSpPr>
      <xdr:spPr>
        <a:xfrm flipV="1">
          <a:off x="4633595" y="15453418"/>
          <a:ext cx="1270" cy="1592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76531</xdr:rowOff>
    </xdr:from>
    <xdr:ext cx="534377" cy="259045"/>
    <xdr:sp macro="" textlink="">
      <xdr:nvSpPr>
        <xdr:cNvPr id="236" name="衛生費最小値テキスト"/>
        <xdr:cNvSpPr txBox="1"/>
      </xdr:nvSpPr>
      <xdr:spPr>
        <a:xfrm>
          <a:off x="4686300" y="17050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21,603</a:t>
          </a:r>
          <a:endParaRPr kumimoji="1" lang="ja-JP" altLang="en-US" sz="1000" b="1">
            <a:latin typeface="ＭＳ Ｐゴシック"/>
          </a:endParaRPr>
        </a:p>
      </xdr:txBody>
    </xdr:sp>
    <xdr:clientData/>
  </xdr:oneCellAnchor>
  <xdr:twoCellAnchor>
    <xdr:from>
      <xdr:col>6</xdr:col>
      <xdr:colOff>422275</xdr:colOff>
      <xdr:row>99</xdr:row>
      <xdr:rowOff>72704</xdr:rowOff>
    </xdr:from>
    <xdr:to>
      <xdr:col>6</xdr:col>
      <xdr:colOff>600075</xdr:colOff>
      <xdr:row>99</xdr:row>
      <xdr:rowOff>72704</xdr:rowOff>
    </xdr:to>
    <xdr:cxnSp macro="">
      <xdr:nvCxnSpPr>
        <xdr:cNvPr id="237" name="直線コネクタ 236"/>
        <xdr:cNvCxnSpPr/>
      </xdr:nvCxnSpPr>
      <xdr:spPr>
        <a:xfrm>
          <a:off x="4546600" y="17046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141045</xdr:rowOff>
    </xdr:from>
    <xdr:ext cx="599010" cy="259045"/>
    <xdr:sp macro="" textlink="">
      <xdr:nvSpPr>
        <xdr:cNvPr id="238" name="衛生費最大値テキスト"/>
        <xdr:cNvSpPr txBox="1"/>
      </xdr:nvSpPr>
      <xdr:spPr>
        <a:xfrm>
          <a:off x="4686300" y="15228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119,152</a:t>
          </a:r>
          <a:endParaRPr kumimoji="1" lang="ja-JP" altLang="en-US" sz="1000" b="1">
            <a:latin typeface="ＭＳ Ｐゴシック"/>
          </a:endParaRPr>
        </a:p>
      </xdr:txBody>
    </xdr:sp>
    <xdr:clientData/>
  </xdr:oneCellAnchor>
  <xdr:twoCellAnchor>
    <xdr:from>
      <xdr:col>6</xdr:col>
      <xdr:colOff>422275</xdr:colOff>
      <xdr:row>90</xdr:row>
      <xdr:rowOff>22918</xdr:rowOff>
    </xdr:from>
    <xdr:to>
      <xdr:col>6</xdr:col>
      <xdr:colOff>600075</xdr:colOff>
      <xdr:row>90</xdr:row>
      <xdr:rowOff>22918</xdr:rowOff>
    </xdr:to>
    <xdr:cxnSp macro="">
      <xdr:nvCxnSpPr>
        <xdr:cNvPr id="239" name="直線コネクタ 238"/>
        <xdr:cNvCxnSpPr/>
      </xdr:nvCxnSpPr>
      <xdr:spPr>
        <a:xfrm>
          <a:off x="4546600" y="15453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142802</xdr:rowOff>
    </xdr:from>
    <xdr:to>
      <xdr:col>6</xdr:col>
      <xdr:colOff>511175</xdr:colOff>
      <xdr:row>98</xdr:row>
      <xdr:rowOff>28192</xdr:rowOff>
    </xdr:to>
    <xdr:cxnSp macro="">
      <xdr:nvCxnSpPr>
        <xdr:cNvPr id="240" name="直線コネクタ 239"/>
        <xdr:cNvCxnSpPr/>
      </xdr:nvCxnSpPr>
      <xdr:spPr>
        <a:xfrm>
          <a:off x="3797300" y="16773452"/>
          <a:ext cx="838200" cy="56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112137</xdr:rowOff>
    </xdr:from>
    <xdr:ext cx="534377" cy="259045"/>
    <xdr:sp macro="" textlink="">
      <xdr:nvSpPr>
        <xdr:cNvPr id="241" name="衛生費平均値テキスト"/>
        <xdr:cNvSpPr txBox="1"/>
      </xdr:nvSpPr>
      <xdr:spPr>
        <a:xfrm>
          <a:off x="4686300" y="16399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48,978</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89260</xdr:rowOff>
    </xdr:from>
    <xdr:to>
      <xdr:col>6</xdr:col>
      <xdr:colOff>561975</xdr:colOff>
      <xdr:row>97</xdr:row>
      <xdr:rowOff>19410</xdr:rowOff>
    </xdr:to>
    <xdr:sp macro="" textlink="">
      <xdr:nvSpPr>
        <xdr:cNvPr id="242" name="フローチャート : 判断 241"/>
        <xdr:cNvSpPr/>
      </xdr:nvSpPr>
      <xdr:spPr>
        <a:xfrm>
          <a:off x="4584700" y="1654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98225</xdr:rowOff>
    </xdr:from>
    <xdr:to>
      <xdr:col>5</xdr:col>
      <xdr:colOff>358775</xdr:colOff>
      <xdr:row>97</xdr:row>
      <xdr:rowOff>142802</xdr:rowOff>
    </xdr:to>
    <xdr:cxnSp macro="">
      <xdr:nvCxnSpPr>
        <xdr:cNvPr id="243" name="直線コネクタ 242"/>
        <xdr:cNvCxnSpPr/>
      </xdr:nvCxnSpPr>
      <xdr:spPr>
        <a:xfrm>
          <a:off x="2908300" y="16728875"/>
          <a:ext cx="889000" cy="44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117720</xdr:rowOff>
    </xdr:from>
    <xdr:to>
      <xdr:col>5</xdr:col>
      <xdr:colOff>409575</xdr:colOff>
      <xdr:row>97</xdr:row>
      <xdr:rowOff>47870</xdr:rowOff>
    </xdr:to>
    <xdr:sp macro="" textlink="">
      <xdr:nvSpPr>
        <xdr:cNvPr id="244" name="フローチャート : 判断 243"/>
        <xdr:cNvSpPr/>
      </xdr:nvSpPr>
      <xdr:spPr>
        <a:xfrm>
          <a:off x="3746500" y="1657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64397</xdr:rowOff>
    </xdr:from>
    <xdr:ext cx="534377" cy="259045"/>
    <xdr:sp macro="" textlink="">
      <xdr:nvSpPr>
        <xdr:cNvPr id="245" name="テキスト ボックス 244"/>
        <xdr:cNvSpPr txBox="1"/>
      </xdr:nvSpPr>
      <xdr:spPr>
        <a:xfrm>
          <a:off x="3530111" y="1635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47,235</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98225</xdr:rowOff>
    </xdr:from>
    <xdr:to>
      <xdr:col>4</xdr:col>
      <xdr:colOff>155575</xdr:colOff>
      <xdr:row>97</xdr:row>
      <xdr:rowOff>119273</xdr:rowOff>
    </xdr:to>
    <xdr:cxnSp macro="">
      <xdr:nvCxnSpPr>
        <xdr:cNvPr id="246" name="直線コネクタ 245"/>
        <xdr:cNvCxnSpPr/>
      </xdr:nvCxnSpPr>
      <xdr:spPr>
        <a:xfrm flipV="1">
          <a:off x="2019300" y="16728875"/>
          <a:ext cx="889000" cy="21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133445</xdr:rowOff>
    </xdr:from>
    <xdr:to>
      <xdr:col>4</xdr:col>
      <xdr:colOff>206375</xdr:colOff>
      <xdr:row>97</xdr:row>
      <xdr:rowOff>63595</xdr:rowOff>
    </xdr:to>
    <xdr:sp macro="" textlink="">
      <xdr:nvSpPr>
        <xdr:cNvPr id="247" name="フローチャート : 判断 246"/>
        <xdr:cNvSpPr/>
      </xdr:nvSpPr>
      <xdr:spPr>
        <a:xfrm>
          <a:off x="2857500" y="16592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80122</xdr:rowOff>
    </xdr:from>
    <xdr:ext cx="534377" cy="259045"/>
    <xdr:sp macro="" textlink="">
      <xdr:nvSpPr>
        <xdr:cNvPr id="248" name="テキスト ボックス 247"/>
        <xdr:cNvSpPr txBox="1"/>
      </xdr:nvSpPr>
      <xdr:spPr>
        <a:xfrm>
          <a:off x="2641111" y="16367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46,272</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119273</xdr:rowOff>
    </xdr:from>
    <xdr:to>
      <xdr:col>2</xdr:col>
      <xdr:colOff>638175</xdr:colOff>
      <xdr:row>97</xdr:row>
      <xdr:rowOff>139128</xdr:rowOff>
    </xdr:to>
    <xdr:cxnSp macro="">
      <xdr:nvCxnSpPr>
        <xdr:cNvPr id="249" name="直線コネクタ 248"/>
        <xdr:cNvCxnSpPr/>
      </xdr:nvCxnSpPr>
      <xdr:spPr>
        <a:xfrm flipV="1">
          <a:off x="1130300" y="16749923"/>
          <a:ext cx="889000" cy="19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121197</xdr:rowOff>
    </xdr:from>
    <xdr:to>
      <xdr:col>3</xdr:col>
      <xdr:colOff>3175</xdr:colOff>
      <xdr:row>97</xdr:row>
      <xdr:rowOff>51347</xdr:rowOff>
    </xdr:to>
    <xdr:sp macro="" textlink="">
      <xdr:nvSpPr>
        <xdr:cNvPr id="250" name="フローチャート : 判断 249"/>
        <xdr:cNvSpPr/>
      </xdr:nvSpPr>
      <xdr:spPr>
        <a:xfrm>
          <a:off x="1968500" y="16580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67874</xdr:rowOff>
    </xdr:from>
    <xdr:ext cx="534377" cy="259045"/>
    <xdr:sp macro="" textlink="">
      <xdr:nvSpPr>
        <xdr:cNvPr id="251" name="テキスト ボックス 250"/>
        <xdr:cNvSpPr txBox="1"/>
      </xdr:nvSpPr>
      <xdr:spPr>
        <a:xfrm>
          <a:off x="1752111" y="16355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47,022</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165774</xdr:rowOff>
    </xdr:from>
    <xdr:to>
      <xdr:col>1</xdr:col>
      <xdr:colOff>485775</xdr:colOff>
      <xdr:row>97</xdr:row>
      <xdr:rowOff>95924</xdr:rowOff>
    </xdr:to>
    <xdr:sp macro="" textlink="">
      <xdr:nvSpPr>
        <xdr:cNvPr id="252" name="フローチャート : 判断 251"/>
        <xdr:cNvSpPr/>
      </xdr:nvSpPr>
      <xdr:spPr>
        <a:xfrm>
          <a:off x="1079500" y="1662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112451</xdr:rowOff>
    </xdr:from>
    <xdr:ext cx="534377" cy="259045"/>
    <xdr:sp macro="" textlink="">
      <xdr:nvSpPr>
        <xdr:cNvPr id="253" name="テキスト ボックス 252"/>
        <xdr:cNvSpPr txBox="1"/>
      </xdr:nvSpPr>
      <xdr:spPr>
        <a:xfrm>
          <a:off x="863111" y="16400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44,292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148842</xdr:rowOff>
    </xdr:from>
    <xdr:to>
      <xdr:col>6</xdr:col>
      <xdr:colOff>561975</xdr:colOff>
      <xdr:row>98</xdr:row>
      <xdr:rowOff>78992</xdr:rowOff>
    </xdr:to>
    <xdr:sp macro="" textlink="">
      <xdr:nvSpPr>
        <xdr:cNvPr id="259" name="円/楕円 258"/>
        <xdr:cNvSpPr/>
      </xdr:nvSpPr>
      <xdr:spPr>
        <a:xfrm>
          <a:off x="4584700" y="1677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127269</xdr:rowOff>
    </xdr:from>
    <xdr:ext cx="534377" cy="259045"/>
    <xdr:sp macro="" textlink="">
      <xdr:nvSpPr>
        <xdr:cNvPr id="260" name="衛生費該当値テキスト"/>
        <xdr:cNvSpPr txBox="1"/>
      </xdr:nvSpPr>
      <xdr:spPr>
        <a:xfrm>
          <a:off x="4686300" y="16757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34,829</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92002</xdr:rowOff>
    </xdr:from>
    <xdr:to>
      <xdr:col>5</xdr:col>
      <xdr:colOff>409575</xdr:colOff>
      <xdr:row>98</xdr:row>
      <xdr:rowOff>22152</xdr:rowOff>
    </xdr:to>
    <xdr:sp macro="" textlink="">
      <xdr:nvSpPr>
        <xdr:cNvPr id="261" name="円/楕円 260"/>
        <xdr:cNvSpPr/>
      </xdr:nvSpPr>
      <xdr:spPr>
        <a:xfrm>
          <a:off x="3746500" y="16722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13279</xdr:rowOff>
    </xdr:from>
    <xdr:ext cx="534377" cy="259045"/>
    <xdr:sp macro="" textlink="">
      <xdr:nvSpPr>
        <xdr:cNvPr id="262" name="テキスト ボックス 261"/>
        <xdr:cNvSpPr txBox="1"/>
      </xdr:nvSpPr>
      <xdr:spPr>
        <a:xfrm>
          <a:off x="3530111" y="16815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38,310</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47425</xdr:rowOff>
    </xdr:from>
    <xdr:to>
      <xdr:col>4</xdr:col>
      <xdr:colOff>206375</xdr:colOff>
      <xdr:row>97</xdr:row>
      <xdr:rowOff>149025</xdr:rowOff>
    </xdr:to>
    <xdr:sp macro="" textlink="">
      <xdr:nvSpPr>
        <xdr:cNvPr id="263" name="円/楕円 262"/>
        <xdr:cNvSpPr/>
      </xdr:nvSpPr>
      <xdr:spPr>
        <a:xfrm>
          <a:off x="2857500" y="1667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140152</xdr:rowOff>
    </xdr:from>
    <xdr:ext cx="534377" cy="259045"/>
    <xdr:sp macro="" textlink="">
      <xdr:nvSpPr>
        <xdr:cNvPr id="264" name="テキスト ボックス 263"/>
        <xdr:cNvSpPr txBox="1"/>
      </xdr:nvSpPr>
      <xdr:spPr>
        <a:xfrm>
          <a:off x="2641111" y="16770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41,040</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68473</xdr:rowOff>
    </xdr:from>
    <xdr:to>
      <xdr:col>3</xdr:col>
      <xdr:colOff>3175</xdr:colOff>
      <xdr:row>97</xdr:row>
      <xdr:rowOff>170073</xdr:rowOff>
    </xdr:to>
    <xdr:sp macro="" textlink="">
      <xdr:nvSpPr>
        <xdr:cNvPr id="265" name="円/楕円 264"/>
        <xdr:cNvSpPr/>
      </xdr:nvSpPr>
      <xdr:spPr>
        <a:xfrm>
          <a:off x="1968500" y="16699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161200</xdr:rowOff>
    </xdr:from>
    <xdr:ext cx="534377" cy="259045"/>
    <xdr:sp macro="" textlink="">
      <xdr:nvSpPr>
        <xdr:cNvPr id="266" name="テキスト ボックス 265"/>
        <xdr:cNvSpPr txBox="1"/>
      </xdr:nvSpPr>
      <xdr:spPr>
        <a:xfrm>
          <a:off x="1752111" y="1679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39,751</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88328</xdr:rowOff>
    </xdr:from>
    <xdr:to>
      <xdr:col>1</xdr:col>
      <xdr:colOff>485775</xdr:colOff>
      <xdr:row>98</xdr:row>
      <xdr:rowOff>18478</xdr:rowOff>
    </xdr:to>
    <xdr:sp macro="" textlink="">
      <xdr:nvSpPr>
        <xdr:cNvPr id="267" name="円/楕円 266"/>
        <xdr:cNvSpPr/>
      </xdr:nvSpPr>
      <xdr:spPr>
        <a:xfrm>
          <a:off x="1079500" y="16718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9605</xdr:rowOff>
    </xdr:from>
    <xdr:ext cx="534377" cy="259045"/>
    <xdr:sp macro="" textlink="">
      <xdr:nvSpPr>
        <xdr:cNvPr id="268" name="テキスト ボックス 267"/>
        <xdr:cNvSpPr txBox="1"/>
      </xdr:nvSpPr>
      <xdr:spPr>
        <a:xfrm>
          <a:off x="863111" y="16811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38,535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9" name="直線コネクタ 278"/>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80" name="テキスト ボックス 279"/>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81" name="直線コネクタ 280"/>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82" name="テキスト ボックス 281"/>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3" name="直線コネクタ 28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4" name="テキスト ボックス 283"/>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5" name="直線コネクタ 284"/>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6" name="テキスト ボックス 285"/>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7" name="直線コネクタ 286"/>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8" name="テキスト ボックス 287"/>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90" name="テキスト ボックス 289"/>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114745</xdr:rowOff>
    </xdr:from>
    <xdr:to>
      <xdr:col>15</xdr:col>
      <xdr:colOff>180340</xdr:colOff>
      <xdr:row>39</xdr:row>
      <xdr:rowOff>44450</xdr:rowOff>
    </xdr:to>
    <xdr:cxnSp macro="">
      <xdr:nvCxnSpPr>
        <xdr:cNvPr id="292" name="直線コネクタ 291"/>
        <xdr:cNvCxnSpPr/>
      </xdr:nvCxnSpPr>
      <xdr:spPr>
        <a:xfrm flipV="1">
          <a:off x="10475595" y="5258245"/>
          <a:ext cx="1270" cy="1472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93"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4" name="直線コネクタ 293"/>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61422</xdr:rowOff>
    </xdr:from>
    <xdr:ext cx="469744" cy="259045"/>
    <xdr:sp macro="" textlink="">
      <xdr:nvSpPr>
        <xdr:cNvPr id="295" name="労働費最大値テキスト"/>
        <xdr:cNvSpPr txBox="1"/>
      </xdr:nvSpPr>
      <xdr:spPr>
        <a:xfrm>
          <a:off x="10528300" y="5033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7,731</a:t>
          </a:r>
          <a:endParaRPr kumimoji="1" lang="ja-JP" altLang="en-US" sz="1000" b="1">
            <a:latin typeface="ＭＳ Ｐゴシック"/>
          </a:endParaRPr>
        </a:p>
      </xdr:txBody>
    </xdr:sp>
    <xdr:clientData/>
  </xdr:oneCellAnchor>
  <xdr:twoCellAnchor>
    <xdr:from>
      <xdr:col>15</xdr:col>
      <xdr:colOff>92075</xdr:colOff>
      <xdr:row>30</xdr:row>
      <xdr:rowOff>114745</xdr:rowOff>
    </xdr:from>
    <xdr:to>
      <xdr:col>15</xdr:col>
      <xdr:colOff>269875</xdr:colOff>
      <xdr:row>30</xdr:row>
      <xdr:rowOff>114745</xdr:rowOff>
    </xdr:to>
    <xdr:cxnSp macro="">
      <xdr:nvCxnSpPr>
        <xdr:cNvPr id="296" name="直線コネクタ 295"/>
        <xdr:cNvCxnSpPr/>
      </xdr:nvCxnSpPr>
      <xdr:spPr>
        <a:xfrm>
          <a:off x="10388600" y="5258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146939</xdr:rowOff>
    </xdr:from>
    <xdr:to>
      <xdr:col>15</xdr:col>
      <xdr:colOff>180975</xdr:colOff>
      <xdr:row>38</xdr:row>
      <xdr:rowOff>12827</xdr:rowOff>
    </xdr:to>
    <xdr:cxnSp macro="">
      <xdr:nvCxnSpPr>
        <xdr:cNvPr id="297" name="直線コネクタ 296"/>
        <xdr:cNvCxnSpPr/>
      </xdr:nvCxnSpPr>
      <xdr:spPr>
        <a:xfrm>
          <a:off x="9639300" y="6490589"/>
          <a:ext cx="838200" cy="37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122064</xdr:rowOff>
    </xdr:from>
    <xdr:ext cx="469744" cy="259045"/>
    <xdr:sp macro="" textlink="">
      <xdr:nvSpPr>
        <xdr:cNvPr id="298" name="労働費平均値テキスト"/>
        <xdr:cNvSpPr txBox="1"/>
      </xdr:nvSpPr>
      <xdr:spPr>
        <a:xfrm>
          <a:off x="10528300" y="62942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1,246</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99187</xdr:rowOff>
    </xdr:from>
    <xdr:to>
      <xdr:col>15</xdr:col>
      <xdr:colOff>231775</xdr:colOff>
      <xdr:row>38</xdr:row>
      <xdr:rowOff>29337</xdr:rowOff>
    </xdr:to>
    <xdr:sp macro="" textlink="">
      <xdr:nvSpPr>
        <xdr:cNvPr id="299" name="フローチャート : 判断 298"/>
        <xdr:cNvSpPr/>
      </xdr:nvSpPr>
      <xdr:spPr>
        <a:xfrm>
          <a:off x="10426700" y="6442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44831</xdr:rowOff>
    </xdr:from>
    <xdr:to>
      <xdr:col>14</xdr:col>
      <xdr:colOff>28575</xdr:colOff>
      <xdr:row>37</xdr:row>
      <xdr:rowOff>146939</xdr:rowOff>
    </xdr:to>
    <xdr:cxnSp macro="">
      <xdr:nvCxnSpPr>
        <xdr:cNvPr id="300" name="直線コネクタ 299"/>
        <xdr:cNvCxnSpPr/>
      </xdr:nvCxnSpPr>
      <xdr:spPr>
        <a:xfrm>
          <a:off x="8750300" y="6217031"/>
          <a:ext cx="889000" cy="273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18986</xdr:rowOff>
    </xdr:from>
    <xdr:to>
      <xdr:col>14</xdr:col>
      <xdr:colOff>79375</xdr:colOff>
      <xdr:row>37</xdr:row>
      <xdr:rowOff>120586</xdr:rowOff>
    </xdr:to>
    <xdr:sp macro="" textlink="">
      <xdr:nvSpPr>
        <xdr:cNvPr id="301" name="フローチャート : 判断 300"/>
        <xdr:cNvSpPr/>
      </xdr:nvSpPr>
      <xdr:spPr>
        <a:xfrm>
          <a:off x="9588500" y="6362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137113</xdr:rowOff>
    </xdr:from>
    <xdr:ext cx="469744" cy="259045"/>
    <xdr:sp macro="" textlink="">
      <xdr:nvSpPr>
        <xdr:cNvPr id="302" name="テキスト ボックス 301"/>
        <xdr:cNvSpPr txBox="1"/>
      </xdr:nvSpPr>
      <xdr:spPr>
        <a:xfrm>
          <a:off x="9404427" y="6137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1,667</a:t>
          </a:r>
          <a:endParaRPr kumimoji="1" lang="ja-JP" altLang="en-US" sz="1000" b="1">
            <a:solidFill>
              <a:srgbClr val="000080"/>
            </a:solidFill>
            <a:latin typeface="ＭＳ Ｐゴシック"/>
          </a:endParaRPr>
        </a:p>
      </xdr:txBody>
    </xdr:sp>
    <xdr:clientData/>
  </xdr:oneCellAnchor>
  <xdr:twoCellAnchor>
    <xdr:from>
      <xdr:col>11</xdr:col>
      <xdr:colOff>307975</xdr:colOff>
      <xdr:row>34</xdr:row>
      <xdr:rowOff>10351</xdr:rowOff>
    </xdr:from>
    <xdr:to>
      <xdr:col>12</xdr:col>
      <xdr:colOff>511175</xdr:colOff>
      <xdr:row>36</xdr:row>
      <xdr:rowOff>44831</xdr:rowOff>
    </xdr:to>
    <xdr:cxnSp macro="">
      <xdr:nvCxnSpPr>
        <xdr:cNvPr id="303" name="直線コネクタ 302"/>
        <xdr:cNvCxnSpPr/>
      </xdr:nvCxnSpPr>
      <xdr:spPr>
        <a:xfrm>
          <a:off x="7861300" y="5839651"/>
          <a:ext cx="889000" cy="377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64897</xdr:rowOff>
    </xdr:from>
    <xdr:to>
      <xdr:col>12</xdr:col>
      <xdr:colOff>561975</xdr:colOff>
      <xdr:row>36</xdr:row>
      <xdr:rowOff>166497</xdr:rowOff>
    </xdr:to>
    <xdr:sp macro="" textlink="">
      <xdr:nvSpPr>
        <xdr:cNvPr id="304" name="フローチャート : 判断 303"/>
        <xdr:cNvSpPr/>
      </xdr:nvSpPr>
      <xdr:spPr>
        <a:xfrm>
          <a:off x="8699500" y="62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157624</xdr:rowOff>
    </xdr:from>
    <xdr:ext cx="469744" cy="259045"/>
    <xdr:sp macro="" textlink="">
      <xdr:nvSpPr>
        <xdr:cNvPr id="305" name="テキスト ボックス 304"/>
        <xdr:cNvSpPr txBox="1"/>
      </xdr:nvSpPr>
      <xdr:spPr>
        <a:xfrm>
          <a:off x="8515427" y="6329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2,326</a:t>
          </a:r>
          <a:endParaRPr kumimoji="1" lang="ja-JP" altLang="en-US" sz="1000" b="1">
            <a:solidFill>
              <a:srgbClr val="000080"/>
            </a:solidFill>
            <a:latin typeface="ＭＳ Ｐゴシック"/>
          </a:endParaRPr>
        </a:p>
      </xdr:txBody>
    </xdr:sp>
    <xdr:clientData/>
  </xdr:oneCellAnchor>
  <xdr:twoCellAnchor>
    <xdr:from>
      <xdr:col>10</xdr:col>
      <xdr:colOff>104775</xdr:colOff>
      <xdr:row>33</xdr:row>
      <xdr:rowOff>148082</xdr:rowOff>
    </xdr:from>
    <xdr:to>
      <xdr:col>11</xdr:col>
      <xdr:colOff>307975</xdr:colOff>
      <xdr:row>34</xdr:row>
      <xdr:rowOff>10351</xdr:rowOff>
    </xdr:to>
    <xdr:cxnSp macro="">
      <xdr:nvCxnSpPr>
        <xdr:cNvPr id="306" name="直線コネクタ 305"/>
        <xdr:cNvCxnSpPr/>
      </xdr:nvCxnSpPr>
      <xdr:spPr>
        <a:xfrm>
          <a:off x="6972300" y="5805932"/>
          <a:ext cx="889000" cy="33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163004</xdr:rowOff>
    </xdr:from>
    <xdr:to>
      <xdr:col>11</xdr:col>
      <xdr:colOff>358775</xdr:colOff>
      <xdr:row>36</xdr:row>
      <xdr:rowOff>93154</xdr:rowOff>
    </xdr:to>
    <xdr:sp macro="" textlink="">
      <xdr:nvSpPr>
        <xdr:cNvPr id="307" name="フローチャート : 判断 306"/>
        <xdr:cNvSpPr/>
      </xdr:nvSpPr>
      <xdr:spPr>
        <a:xfrm>
          <a:off x="7810500" y="616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84281</xdr:rowOff>
    </xdr:from>
    <xdr:ext cx="469744" cy="259045"/>
    <xdr:sp macro="" textlink="">
      <xdr:nvSpPr>
        <xdr:cNvPr id="308" name="テキスト ボックス 307"/>
        <xdr:cNvSpPr txBox="1"/>
      </xdr:nvSpPr>
      <xdr:spPr>
        <a:xfrm>
          <a:off x="7626427" y="6256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2,711</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53467</xdr:rowOff>
    </xdr:from>
    <xdr:to>
      <xdr:col>10</xdr:col>
      <xdr:colOff>155575</xdr:colOff>
      <xdr:row>34</xdr:row>
      <xdr:rowOff>155067</xdr:rowOff>
    </xdr:to>
    <xdr:sp macro="" textlink="">
      <xdr:nvSpPr>
        <xdr:cNvPr id="309" name="フローチャート : 判断 308"/>
        <xdr:cNvSpPr/>
      </xdr:nvSpPr>
      <xdr:spPr>
        <a:xfrm>
          <a:off x="6921500" y="588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146194</xdr:rowOff>
    </xdr:from>
    <xdr:ext cx="469744" cy="259045"/>
    <xdr:sp macro="" textlink="">
      <xdr:nvSpPr>
        <xdr:cNvPr id="310" name="テキスト ボックス 309"/>
        <xdr:cNvSpPr txBox="1"/>
      </xdr:nvSpPr>
      <xdr:spPr>
        <a:xfrm>
          <a:off x="6737427" y="5975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133477</xdr:rowOff>
    </xdr:from>
    <xdr:to>
      <xdr:col>15</xdr:col>
      <xdr:colOff>231775</xdr:colOff>
      <xdr:row>38</xdr:row>
      <xdr:rowOff>63627</xdr:rowOff>
    </xdr:to>
    <xdr:sp macro="" textlink="">
      <xdr:nvSpPr>
        <xdr:cNvPr id="316" name="円/楕円 315"/>
        <xdr:cNvSpPr/>
      </xdr:nvSpPr>
      <xdr:spPr>
        <a:xfrm>
          <a:off x="10426700" y="6477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111904</xdr:rowOff>
    </xdr:from>
    <xdr:ext cx="469744" cy="259045"/>
    <xdr:sp macro="" textlink="">
      <xdr:nvSpPr>
        <xdr:cNvPr id="317" name="労働費該当値テキスト"/>
        <xdr:cNvSpPr txBox="1"/>
      </xdr:nvSpPr>
      <xdr:spPr>
        <a:xfrm>
          <a:off x="10528300" y="6455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1,066</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96139</xdr:rowOff>
    </xdr:from>
    <xdr:to>
      <xdr:col>14</xdr:col>
      <xdr:colOff>79375</xdr:colOff>
      <xdr:row>38</xdr:row>
      <xdr:rowOff>26289</xdr:rowOff>
    </xdr:to>
    <xdr:sp macro="" textlink="">
      <xdr:nvSpPr>
        <xdr:cNvPr id="318" name="円/楕円 317"/>
        <xdr:cNvSpPr/>
      </xdr:nvSpPr>
      <xdr:spPr>
        <a:xfrm>
          <a:off x="9588500" y="643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17416</xdr:rowOff>
    </xdr:from>
    <xdr:ext cx="469744" cy="259045"/>
    <xdr:sp macro="" textlink="">
      <xdr:nvSpPr>
        <xdr:cNvPr id="319" name="テキスト ボックス 318"/>
        <xdr:cNvSpPr txBox="1"/>
      </xdr:nvSpPr>
      <xdr:spPr>
        <a:xfrm>
          <a:off x="9404427" y="6532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1,262</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165481</xdr:rowOff>
    </xdr:from>
    <xdr:to>
      <xdr:col>12</xdr:col>
      <xdr:colOff>561975</xdr:colOff>
      <xdr:row>36</xdr:row>
      <xdr:rowOff>95631</xdr:rowOff>
    </xdr:to>
    <xdr:sp macro="" textlink="">
      <xdr:nvSpPr>
        <xdr:cNvPr id="320" name="円/楕円 319"/>
        <xdr:cNvSpPr/>
      </xdr:nvSpPr>
      <xdr:spPr>
        <a:xfrm>
          <a:off x="8699500" y="6166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112158</xdr:rowOff>
    </xdr:from>
    <xdr:ext cx="469744" cy="259045"/>
    <xdr:sp macro="" textlink="">
      <xdr:nvSpPr>
        <xdr:cNvPr id="321" name="テキスト ボックス 320"/>
        <xdr:cNvSpPr txBox="1"/>
      </xdr:nvSpPr>
      <xdr:spPr>
        <a:xfrm>
          <a:off x="8515427" y="5941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2,698</a:t>
          </a:r>
          <a:endParaRPr kumimoji="1" lang="ja-JP" altLang="en-US" sz="1000" b="1">
            <a:solidFill>
              <a:srgbClr val="FF0000"/>
            </a:solidFill>
            <a:latin typeface="ＭＳ Ｐゴシック"/>
          </a:endParaRPr>
        </a:p>
      </xdr:txBody>
    </xdr:sp>
    <xdr:clientData/>
  </xdr:oneCellAnchor>
  <xdr:twoCellAnchor>
    <xdr:from>
      <xdr:col>11</xdr:col>
      <xdr:colOff>257175</xdr:colOff>
      <xdr:row>33</xdr:row>
      <xdr:rowOff>131001</xdr:rowOff>
    </xdr:from>
    <xdr:to>
      <xdr:col>11</xdr:col>
      <xdr:colOff>358775</xdr:colOff>
      <xdr:row>34</xdr:row>
      <xdr:rowOff>61151</xdr:rowOff>
    </xdr:to>
    <xdr:sp macro="" textlink="">
      <xdr:nvSpPr>
        <xdr:cNvPr id="322" name="円/楕円 321"/>
        <xdr:cNvSpPr/>
      </xdr:nvSpPr>
      <xdr:spPr>
        <a:xfrm>
          <a:off x="7810500" y="5788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32</xdr:row>
      <xdr:rowOff>77678</xdr:rowOff>
    </xdr:from>
    <xdr:ext cx="469744" cy="259045"/>
    <xdr:sp macro="" textlink="">
      <xdr:nvSpPr>
        <xdr:cNvPr id="323" name="テキスト ボックス 322"/>
        <xdr:cNvSpPr txBox="1"/>
      </xdr:nvSpPr>
      <xdr:spPr>
        <a:xfrm>
          <a:off x="7626427" y="5564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4,679</a:t>
          </a:r>
          <a:endParaRPr kumimoji="1" lang="ja-JP" altLang="en-US" sz="1000" b="1">
            <a:solidFill>
              <a:srgbClr val="FF0000"/>
            </a:solidFill>
            <a:latin typeface="ＭＳ Ｐゴシック"/>
          </a:endParaRPr>
        </a:p>
      </xdr:txBody>
    </xdr:sp>
    <xdr:clientData/>
  </xdr:oneCellAnchor>
  <xdr:twoCellAnchor>
    <xdr:from>
      <xdr:col>10</xdr:col>
      <xdr:colOff>53975</xdr:colOff>
      <xdr:row>33</xdr:row>
      <xdr:rowOff>97282</xdr:rowOff>
    </xdr:from>
    <xdr:to>
      <xdr:col>10</xdr:col>
      <xdr:colOff>155575</xdr:colOff>
      <xdr:row>34</xdr:row>
      <xdr:rowOff>27432</xdr:rowOff>
    </xdr:to>
    <xdr:sp macro="" textlink="">
      <xdr:nvSpPr>
        <xdr:cNvPr id="324" name="円/楕円 323"/>
        <xdr:cNvSpPr/>
      </xdr:nvSpPr>
      <xdr:spPr>
        <a:xfrm>
          <a:off x="6921500" y="575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43959</xdr:rowOff>
    </xdr:from>
    <xdr:ext cx="469744" cy="259045"/>
    <xdr:sp macro="" textlink="">
      <xdr:nvSpPr>
        <xdr:cNvPr id="325" name="テキスト ボックス 324"/>
        <xdr:cNvSpPr txBox="1"/>
      </xdr:nvSpPr>
      <xdr:spPr>
        <a:xfrm>
          <a:off x="6737427" y="5530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24,808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6" name="直線コネクタ 33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7" name="テキスト ボックス 33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8" name="直線コネクタ 33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9" name="テキスト ボックス 33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40" name="直線コネクタ 33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41" name="テキスト ボックス 340"/>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2" name="直線コネクタ 34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43" name="テキスト ボックス 342"/>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4" name="直線コネクタ 34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5" name="テキスト ボックス 34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28816</xdr:rowOff>
    </xdr:from>
    <xdr:to>
      <xdr:col>15</xdr:col>
      <xdr:colOff>180340</xdr:colOff>
      <xdr:row>58</xdr:row>
      <xdr:rowOff>128092</xdr:rowOff>
    </xdr:to>
    <xdr:cxnSp macro="">
      <xdr:nvCxnSpPr>
        <xdr:cNvPr id="349" name="直線コネクタ 348"/>
        <xdr:cNvCxnSpPr/>
      </xdr:nvCxnSpPr>
      <xdr:spPr>
        <a:xfrm flipV="1">
          <a:off x="10475595" y="8601316"/>
          <a:ext cx="1270" cy="1470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131919</xdr:rowOff>
    </xdr:from>
    <xdr:ext cx="469744" cy="259045"/>
    <xdr:sp macro="" textlink="">
      <xdr:nvSpPr>
        <xdr:cNvPr id="350" name="農林水産業費最小値テキスト"/>
        <xdr:cNvSpPr txBox="1"/>
      </xdr:nvSpPr>
      <xdr:spPr>
        <a:xfrm>
          <a:off x="10528300" y="1007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6,914</a:t>
          </a:r>
          <a:endParaRPr kumimoji="1" lang="ja-JP" altLang="en-US" sz="1000" b="1">
            <a:latin typeface="ＭＳ Ｐゴシック"/>
          </a:endParaRPr>
        </a:p>
      </xdr:txBody>
    </xdr:sp>
    <xdr:clientData/>
  </xdr:oneCellAnchor>
  <xdr:twoCellAnchor>
    <xdr:from>
      <xdr:col>15</xdr:col>
      <xdr:colOff>92075</xdr:colOff>
      <xdr:row>58</xdr:row>
      <xdr:rowOff>128092</xdr:rowOff>
    </xdr:from>
    <xdr:to>
      <xdr:col>15</xdr:col>
      <xdr:colOff>269875</xdr:colOff>
      <xdr:row>58</xdr:row>
      <xdr:rowOff>128092</xdr:rowOff>
    </xdr:to>
    <xdr:cxnSp macro="">
      <xdr:nvCxnSpPr>
        <xdr:cNvPr id="351" name="直線コネクタ 350"/>
        <xdr:cNvCxnSpPr/>
      </xdr:nvCxnSpPr>
      <xdr:spPr>
        <a:xfrm>
          <a:off x="10388600" y="10072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146943</xdr:rowOff>
    </xdr:from>
    <xdr:ext cx="599010" cy="259045"/>
    <xdr:sp macro="" textlink="">
      <xdr:nvSpPr>
        <xdr:cNvPr id="352" name="農林水産業費最大値テキスト"/>
        <xdr:cNvSpPr txBox="1"/>
      </xdr:nvSpPr>
      <xdr:spPr>
        <a:xfrm>
          <a:off x="10528300" y="8376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122,731</a:t>
          </a:r>
          <a:endParaRPr kumimoji="1" lang="ja-JP" altLang="en-US" sz="1000" b="1">
            <a:latin typeface="ＭＳ Ｐゴシック"/>
          </a:endParaRPr>
        </a:p>
      </xdr:txBody>
    </xdr:sp>
    <xdr:clientData/>
  </xdr:oneCellAnchor>
  <xdr:twoCellAnchor>
    <xdr:from>
      <xdr:col>15</xdr:col>
      <xdr:colOff>92075</xdr:colOff>
      <xdr:row>50</xdr:row>
      <xdr:rowOff>28816</xdr:rowOff>
    </xdr:from>
    <xdr:to>
      <xdr:col>15</xdr:col>
      <xdr:colOff>269875</xdr:colOff>
      <xdr:row>50</xdr:row>
      <xdr:rowOff>28816</xdr:rowOff>
    </xdr:to>
    <xdr:cxnSp macro="">
      <xdr:nvCxnSpPr>
        <xdr:cNvPr id="353" name="直線コネクタ 352"/>
        <xdr:cNvCxnSpPr/>
      </xdr:nvCxnSpPr>
      <xdr:spPr>
        <a:xfrm>
          <a:off x="10388600" y="8601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110109</xdr:rowOff>
    </xdr:from>
    <xdr:to>
      <xdr:col>15</xdr:col>
      <xdr:colOff>180975</xdr:colOff>
      <xdr:row>58</xdr:row>
      <xdr:rowOff>118720</xdr:rowOff>
    </xdr:to>
    <xdr:cxnSp macro="">
      <xdr:nvCxnSpPr>
        <xdr:cNvPr id="354" name="直線コネクタ 353"/>
        <xdr:cNvCxnSpPr/>
      </xdr:nvCxnSpPr>
      <xdr:spPr>
        <a:xfrm flipV="1">
          <a:off x="9639300" y="10054209"/>
          <a:ext cx="838200" cy="8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107663</xdr:rowOff>
    </xdr:from>
    <xdr:ext cx="534377" cy="259045"/>
    <xdr:sp macro="" textlink="">
      <xdr:nvSpPr>
        <xdr:cNvPr id="355" name="農林水産業費平均値テキスト"/>
        <xdr:cNvSpPr txBox="1"/>
      </xdr:nvSpPr>
      <xdr:spPr>
        <a:xfrm>
          <a:off x="10528300" y="9537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33,324</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84786</xdr:rowOff>
    </xdr:from>
    <xdr:to>
      <xdr:col>15</xdr:col>
      <xdr:colOff>231775</xdr:colOff>
      <xdr:row>57</xdr:row>
      <xdr:rowOff>14936</xdr:rowOff>
    </xdr:to>
    <xdr:sp macro="" textlink="">
      <xdr:nvSpPr>
        <xdr:cNvPr id="356" name="フローチャート : 判断 355"/>
        <xdr:cNvSpPr/>
      </xdr:nvSpPr>
      <xdr:spPr>
        <a:xfrm>
          <a:off x="10426700" y="968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108166</xdr:rowOff>
    </xdr:from>
    <xdr:to>
      <xdr:col>14</xdr:col>
      <xdr:colOff>28575</xdr:colOff>
      <xdr:row>58</xdr:row>
      <xdr:rowOff>118720</xdr:rowOff>
    </xdr:to>
    <xdr:cxnSp macro="">
      <xdr:nvCxnSpPr>
        <xdr:cNvPr id="357" name="直線コネクタ 356"/>
        <xdr:cNvCxnSpPr/>
      </xdr:nvCxnSpPr>
      <xdr:spPr>
        <a:xfrm>
          <a:off x="8750300" y="10052266"/>
          <a:ext cx="889000" cy="10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148704</xdr:rowOff>
    </xdr:from>
    <xdr:to>
      <xdr:col>14</xdr:col>
      <xdr:colOff>79375</xdr:colOff>
      <xdr:row>57</xdr:row>
      <xdr:rowOff>78854</xdr:rowOff>
    </xdr:to>
    <xdr:sp macro="" textlink="">
      <xdr:nvSpPr>
        <xdr:cNvPr id="358" name="フローチャート : 判断 357"/>
        <xdr:cNvSpPr/>
      </xdr:nvSpPr>
      <xdr:spPr>
        <a:xfrm>
          <a:off x="9588500" y="9749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95381</xdr:rowOff>
    </xdr:from>
    <xdr:ext cx="534377" cy="259045"/>
    <xdr:sp macro="" textlink="">
      <xdr:nvSpPr>
        <xdr:cNvPr id="359" name="テキスト ボックス 358"/>
        <xdr:cNvSpPr txBox="1"/>
      </xdr:nvSpPr>
      <xdr:spPr>
        <a:xfrm>
          <a:off x="9372111" y="9525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28,291</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99784</xdr:rowOff>
    </xdr:from>
    <xdr:to>
      <xdr:col>12</xdr:col>
      <xdr:colOff>511175</xdr:colOff>
      <xdr:row>58</xdr:row>
      <xdr:rowOff>108166</xdr:rowOff>
    </xdr:to>
    <xdr:cxnSp macro="">
      <xdr:nvCxnSpPr>
        <xdr:cNvPr id="360" name="直線コネクタ 359"/>
        <xdr:cNvCxnSpPr/>
      </xdr:nvCxnSpPr>
      <xdr:spPr>
        <a:xfrm>
          <a:off x="7861300" y="10043884"/>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151333</xdr:rowOff>
    </xdr:from>
    <xdr:to>
      <xdr:col>12</xdr:col>
      <xdr:colOff>561975</xdr:colOff>
      <xdr:row>57</xdr:row>
      <xdr:rowOff>81483</xdr:rowOff>
    </xdr:to>
    <xdr:sp macro="" textlink="">
      <xdr:nvSpPr>
        <xdr:cNvPr id="361" name="フローチャート : 判断 360"/>
        <xdr:cNvSpPr/>
      </xdr:nvSpPr>
      <xdr:spPr>
        <a:xfrm>
          <a:off x="8699500" y="9752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98010</xdr:rowOff>
    </xdr:from>
    <xdr:ext cx="534377" cy="259045"/>
    <xdr:sp macro="" textlink="">
      <xdr:nvSpPr>
        <xdr:cNvPr id="362" name="テキスト ボックス 361"/>
        <xdr:cNvSpPr txBox="1"/>
      </xdr:nvSpPr>
      <xdr:spPr>
        <a:xfrm>
          <a:off x="8483111" y="9527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28,084</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99784</xdr:rowOff>
    </xdr:from>
    <xdr:to>
      <xdr:col>11</xdr:col>
      <xdr:colOff>307975</xdr:colOff>
      <xdr:row>58</xdr:row>
      <xdr:rowOff>118707</xdr:rowOff>
    </xdr:to>
    <xdr:cxnSp macro="">
      <xdr:nvCxnSpPr>
        <xdr:cNvPr id="363" name="直線コネクタ 362"/>
        <xdr:cNvCxnSpPr/>
      </xdr:nvCxnSpPr>
      <xdr:spPr>
        <a:xfrm flipV="1">
          <a:off x="6972300" y="10043884"/>
          <a:ext cx="889000" cy="18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166675</xdr:rowOff>
    </xdr:from>
    <xdr:to>
      <xdr:col>11</xdr:col>
      <xdr:colOff>358775</xdr:colOff>
      <xdr:row>57</xdr:row>
      <xdr:rowOff>96825</xdr:rowOff>
    </xdr:to>
    <xdr:sp macro="" textlink="">
      <xdr:nvSpPr>
        <xdr:cNvPr id="364" name="フローチャート : 判断 363"/>
        <xdr:cNvSpPr/>
      </xdr:nvSpPr>
      <xdr:spPr>
        <a:xfrm>
          <a:off x="7810500" y="9767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113352</xdr:rowOff>
    </xdr:from>
    <xdr:ext cx="534377" cy="259045"/>
    <xdr:sp macro="" textlink="">
      <xdr:nvSpPr>
        <xdr:cNvPr id="365" name="テキスト ボックス 364"/>
        <xdr:cNvSpPr txBox="1"/>
      </xdr:nvSpPr>
      <xdr:spPr>
        <a:xfrm>
          <a:off x="7594111" y="9543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26,876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7582</xdr:rowOff>
    </xdr:from>
    <xdr:to>
      <xdr:col>10</xdr:col>
      <xdr:colOff>155575</xdr:colOff>
      <xdr:row>57</xdr:row>
      <xdr:rowOff>109182</xdr:rowOff>
    </xdr:to>
    <xdr:sp macro="" textlink="">
      <xdr:nvSpPr>
        <xdr:cNvPr id="366" name="フローチャート : 判断 365"/>
        <xdr:cNvSpPr/>
      </xdr:nvSpPr>
      <xdr:spPr>
        <a:xfrm>
          <a:off x="6921500" y="978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125709</xdr:rowOff>
    </xdr:from>
    <xdr:ext cx="534377" cy="259045"/>
    <xdr:sp macro="" textlink="">
      <xdr:nvSpPr>
        <xdr:cNvPr id="367" name="テキスト ボックス 366"/>
        <xdr:cNvSpPr txBox="1"/>
      </xdr:nvSpPr>
      <xdr:spPr>
        <a:xfrm>
          <a:off x="6705111" y="955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25,903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59309</xdr:rowOff>
    </xdr:from>
    <xdr:to>
      <xdr:col>15</xdr:col>
      <xdr:colOff>231775</xdr:colOff>
      <xdr:row>58</xdr:row>
      <xdr:rowOff>160909</xdr:rowOff>
    </xdr:to>
    <xdr:sp macro="" textlink="">
      <xdr:nvSpPr>
        <xdr:cNvPr id="373" name="円/楕円 372"/>
        <xdr:cNvSpPr/>
      </xdr:nvSpPr>
      <xdr:spPr>
        <a:xfrm>
          <a:off x="10426700" y="10003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145686</xdr:rowOff>
    </xdr:from>
    <xdr:ext cx="469744" cy="259045"/>
    <xdr:sp macro="" textlink="">
      <xdr:nvSpPr>
        <xdr:cNvPr id="374" name="農林水産業費該当値テキスト"/>
        <xdr:cNvSpPr txBox="1"/>
      </xdr:nvSpPr>
      <xdr:spPr>
        <a:xfrm>
          <a:off x="10528300" y="9918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8,330</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67920</xdr:rowOff>
    </xdr:from>
    <xdr:to>
      <xdr:col>14</xdr:col>
      <xdr:colOff>79375</xdr:colOff>
      <xdr:row>58</xdr:row>
      <xdr:rowOff>169520</xdr:rowOff>
    </xdr:to>
    <xdr:sp macro="" textlink="">
      <xdr:nvSpPr>
        <xdr:cNvPr id="375" name="円/楕円 374"/>
        <xdr:cNvSpPr/>
      </xdr:nvSpPr>
      <xdr:spPr>
        <a:xfrm>
          <a:off x="9588500" y="1001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160647</xdr:rowOff>
    </xdr:from>
    <xdr:ext cx="469744" cy="259045"/>
    <xdr:sp macro="" textlink="">
      <xdr:nvSpPr>
        <xdr:cNvPr id="376" name="テキスト ボックス 375"/>
        <xdr:cNvSpPr txBox="1"/>
      </xdr:nvSpPr>
      <xdr:spPr>
        <a:xfrm>
          <a:off x="9404427" y="10104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7,652</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57366</xdr:rowOff>
    </xdr:from>
    <xdr:to>
      <xdr:col>12</xdr:col>
      <xdr:colOff>561975</xdr:colOff>
      <xdr:row>58</xdr:row>
      <xdr:rowOff>158966</xdr:rowOff>
    </xdr:to>
    <xdr:sp macro="" textlink="">
      <xdr:nvSpPr>
        <xdr:cNvPr id="377" name="円/楕円 376"/>
        <xdr:cNvSpPr/>
      </xdr:nvSpPr>
      <xdr:spPr>
        <a:xfrm>
          <a:off x="8699500" y="10001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150093</xdr:rowOff>
    </xdr:from>
    <xdr:ext cx="469744" cy="259045"/>
    <xdr:sp macro="" textlink="">
      <xdr:nvSpPr>
        <xdr:cNvPr id="378" name="テキスト ボックス 377"/>
        <xdr:cNvSpPr txBox="1"/>
      </xdr:nvSpPr>
      <xdr:spPr>
        <a:xfrm>
          <a:off x="8515427" y="1009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8,483</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48984</xdr:rowOff>
    </xdr:from>
    <xdr:to>
      <xdr:col>11</xdr:col>
      <xdr:colOff>358775</xdr:colOff>
      <xdr:row>58</xdr:row>
      <xdr:rowOff>150584</xdr:rowOff>
    </xdr:to>
    <xdr:sp macro="" textlink="">
      <xdr:nvSpPr>
        <xdr:cNvPr id="379" name="円/楕円 378"/>
        <xdr:cNvSpPr/>
      </xdr:nvSpPr>
      <xdr:spPr>
        <a:xfrm>
          <a:off x="7810500" y="9993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141711</xdr:rowOff>
    </xdr:from>
    <xdr:ext cx="469744" cy="259045"/>
    <xdr:sp macro="" textlink="">
      <xdr:nvSpPr>
        <xdr:cNvPr id="380" name="テキスト ボックス 379"/>
        <xdr:cNvSpPr txBox="1"/>
      </xdr:nvSpPr>
      <xdr:spPr>
        <a:xfrm>
          <a:off x="7626427" y="10085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9,143</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67907</xdr:rowOff>
    </xdr:from>
    <xdr:to>
      <xdr:col>10</xdr:col>
      <xdr:colOff>155575</xdr:colOff>
      <xdr:row>58</xdr:row>
      <xdr:rowOff>169507</xdr:rowOff>
    </xdr:to>
    <xdr:sp macro="" textlink="">
      <xdr:nvSpPr>
        <xdr:cNvPr id="381" name="円/楕円 380"/>
        <xdr:cNvSpPr/>
      </xdr:nvSpPr>
      <xdr:spPr>
        <a:xfrm>
          <a:off x="6921500" y="1001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160634</xdr:rowOff>
    </xdr:from>
    <xdr:ext cx="469744" cy="259045"/>
    <xdr:sp macro="" textlink="">
      <xdr:nvSpPr>
        <xdr:cNvPr id="382" name="テキスト ボックス 381"/>
        <xdr:cNvSpPr txBox="1"/>
      </xdr:nvSpPr>
      <xdr:spPr>
        <a:xfrm>
          <a:off x="6737427" y="10104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7,653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24,210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6" name="テキスト ボックス 39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8" name="テキスト ボックス 39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400" name="テキスト ボックス 39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402" name="テキスト ボックス 401"/>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4" name="テキスト ボックス 40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69</xdr:row>
      <xdr:rowOff>153112</xdr:rowOff>
    </xdr:from>
    <xdr:to>
      <xdr:col>15</xdr:col>
      <xdr:colOff>180340</xdr:colOff>
      <xdr:row>78</xdr:row>
      <xdr:rowOff>93218</xdr:rowOff>
    </xdr:to>
    <xdr:cxnSp macro="">
      <xdr:nvCxnSpPr>
        <xdr:cNvPr id="406" name="直線コネクタ 405"/>
        <xdr:cNvCxnSpPr/>
      </xdr:nvCxnSpPr>
      <xdr:spPr>
        <a:xfrm flipV="1">
          <a:off x="10475595" y="11983162"/>
          <a:ext cx="1270" cy="1483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97045</xdr:rowOff>
    </xdr:from>
    <xdr:ext cx="469744" cy="259045"/>
    <xdr:sp macro="" textlink="">
      <xdr:nvSpPr>
        <xdr:cNvPr id="407" name="商工費最小値テキスト"/>
        <xdr:cNvSpPr txBox="1"/>
      </xdr:nvSpPr>
      <xdr:spPr>
        <a:xfrm>
          <a:off x="10528300" y="1347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3,220</a:t>
          </a:r>
          <a:endParaRPr kumimoji="1" lang="ja-JP" altLang="en-US" sz="1000" b="1">
            <a:latin typeface="ＭＳ Ｐゴシック"/>
          </a:endParaRPr>
        </a:p>
      </xdr:txBody>
    </xdr:sp>
    <xdr:clientData/>
  </xdr:oneCellAnchor>
  <xdr:twoCellAnchor>
    <xdr:from>
      <xdr:col>15</xdr:col>
      <xdr:colOff>92075</xdr:colOff>
      <xdr:row>78</xdr:row>
      <xdr:rowOff>93218</xdr:rowOff>
    </xdr:from>
    <xdr:to>
      <xdr:col>15</xdr:col>
      <xdr:colOff>269875</xdr:colOff>
      <xdr:row>78</xdr:row>
      <xdr:rowOff>93218</xdr:rowOff>
    </xdr:to>
    <xdr:cxnSp macro="">
      <xdr:nvCxnSpPr>
        <xdr:cNvPr id="408" name="直線コネクタ 407"/>
        <xdr:cNvCxnSpPr/>
      </xdr:nvCxnSpPr>
      <xdr:spPr>
        <a:xfrm>
          <a:off x="10388600" y="13466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99789</xdr:rowOff>
    </xdr:from>
    <xdr:ext cx="534377" cy="259045"/>
    <xdr:sp macro="" textlink="">
      <xdr:nvSpPr>
        <xdr:cNvPr id="409" name="商工費最大値テキスト"/>
        <xdr:cNvSpPr txBox="1"/>
      </xdr:nvSpPr>
      <xdr:spPr>
        <a:xfrm>
          <a:off x="10528300" y="11758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42,148</a:t>
          </a:r>
          <a:endParaRPr kumimoji="1" lang="ja-JP" altLang="en-US" sz="1000" b="1">
            <a:latin typeface="ＭＳ Ｐゴシック"/>
          </a:endParaRPr>
        </a:p>
      </xdr:txBody>
    </xdr:sp>
    <xdr:clientData/>
  </xdr:oneCellAnchor>
  <xdr:twoCellAnchor>
    <xdr:from>
      <xdr:col>15</xdr:col>
      <xdr:colOff>92075</xdr:colOff>
      <xdr:row>69</xdr:row>
      <xdr:rowOff>153112</xdr:rowOff>
    </xdr:from>
    <xdr:to>
      <xdr:col>15</xdr:col>
      <xdr:colOff>269875</xdr:colOff>
      <xdr:row>69</xdr:row>
      <xdr:rowOff>153112</xdr:rowOff>
    </xdr:to>
    <xdr:cxnSp macro="">
      <xdr:nvCxnSpPr>
        <xdr:cNvPr id="410" name="直線コネクタ 409"/>
        <xdr:cNvCxnSpPr/>
      </xdr:nvCxnSpPr>
      <xdr:spPr>
        <a:xfrm>
          <a:off x="10388600" y="11983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73</xdr:row>
      <xdr:rowOff>16484</xdr:rowOff>
    </xdr:from>
    <xdr:to>
      <xdr:col>15</xdr:col>
      <xdr:colOff>180975</xdr:colOff>
      <xdr:row>73</xdr:row>
      <xdr:rowOff>140767</xdr:rowOff>
    </xdr:to>
    <xdr:cxnSp macro="">
      <xdr:nvCxnSpPr>
        <xdr:cNvPr id="411" name="直線コネクタ 410"/>
        <xdr:cNvCxnSpPr/>
      </xdr:nvCxnSpPr>
      <xdr:spPr>
        <a:xfrm>
          <a:off x="9639300" y="12532334"/>
          <a:ext cx="838200" cy="124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50678</xdr:rowOff>
    </xdr:from>
    <xdr:ext cx="534377" cy="259045"/>
    <xdr:sp macro="" textlink="">
      <xdr:nvSpPr>
        <xdr:cNvPr id="412" name="商工費平均値テキスト"/>
        <xdr:cNvSpPr txBox="1"/>
      </xdr:nvSpPr>
      <xdr:spPr>
        <a:xfrm>
          <a:off x="10528300" y="129094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15,937</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72251</xdr:rowOff>
    </xdr:from>
    <xdr:to>
      <xdr:col>15</xdr:col>
      <xdr:colOff>231775</xdr:colOff>
      <xdr:row>76</xdr:row>
      <xdr:rowOff>2400</xdr:rowOff>
    </xdr:to>
    <xdr:sp macro="" textlink="">
      <xdr:nvSpPr>
        <xdr:cNvPr id="413" name="フローチャート : 判断 412"/>
        <xdr:cNvSpPr/>
      </xdr:nvSpPr>
      <xdr:spPr>
        <a:xfrm>
          <a:off x="10426700" y="1293100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72</xdr:row>
      <xdr:rowOff>166332</xdr:rowOff>
    </xdr:from>
    <xdr:to>
      <xdr:col>14</xdr:col>
      <xdr:colOff>28575</xdr:colOff>
      <xdr:row>73</xdr:row>
      <xdr:rowOff>16484</xdr:rowOff>
    </xdr:to>
    <xdr:cxnSp macro="">
      <xdr:nvCxnSpPr>
        <xdr:cNvPr id="414" name="直線コネクタ 413"/>
        <xdr:cNvCxnSpPr/>
      </xdr:nvCxnSpPr>
      <xdr:spPr>
        <a:xfrm>
          <a:off x="8750300" y="12510732"/>
          <a:ext cx="889000" cy="21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2490</xdr:rowOff>
    </xdr:from>
    <xdr:to>
      <xdr:col>14</xdr:col>
      <xdr:colOff>79375</xdr:colOff>
      <xdr:row>76</xdr:row>
      <xdr:rowOff>104090</xdr:rowOff>
    </xdr:to>
    <xdr:sp macro="" textlink="">
      <xdr:nvSpPr>
        <xdr:cNvPr id="415" name="フローチャート : 判断 414"/>
        <xdr:cNvSpPr/>
      </xdr:nvSpPr>
      <xdr:spPr>
        <a:xfrm>
          <a:off x="9588500" y="1303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95217</xdr:rowOff>
    </xdr:from>
    <xdr:ext cx="534377" cy="259045"/>
    <xdr:sp macro="" textlink="">
      <xdr:nvSpPr>
        <xdr:cNvPr id="416" name="テキスト ボックス 415"/>
        <xdr:cNvSpPr txBox="1"/>
      </xdr:nvSpPr>
      <xdr:spPr>
        <a:xfrm>
          <a:off x="9372111" y="13125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13,268</a:t>
          </a:r>
          <a:endParaRPr kumimoji="1" lang="ja-JP" altLang="en-US" sz="1000" b="1">
            <a:solidFill>
              <a:srgbClr val="000080"/>
            </a:solidFill>
            <a:latin typeface="ＭＳ Ｐゴシック"/>
          </a:endParaRPr>
        </a:p>
      </xdr:txBody>
    </xdr:sp>
    <xdr:clientData/>
  </xdr:oneCellAnchor>
  <xdr:twoCellAnchor>
    <xdr:from>
      <xdr:col>11</xdr:col>
      <xdr:colOff>307975</xdr:colOff>
      <xdr:row>72</xdr:row>
      <xdr:rowOff>166332</xdr:rowOff>
    </xdr:from>
    <xdr:to>
      <xdr:col>12</xdr:col>
      <xdr:colOff>511175</xdr:colOff>
      <xdr:row>74</xdr:row>
      <xdr:rowOff>111773</xdr:rowOff>
    </xdr:to>
    <xdr:cxnSp macro="">
      <xdr:nvCxnSpPr>
        <xdr:cNvPr id="417" name="直線コネクタ 416"/>
        <xdr:cNvCxnSpPr/>
      </xdr:nvCxnSpPr>
      <xdr:spPr>
        <a:xfrm flipV="1">
          <a:off x="7861300" y="12510732"/>
          <a:ext cx="889000" cy="288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14987</xdr:rowOff>
    </xdr:from>
    <xdr:to>
      <xdr:col>12</xdr:col>
      <xdr:colOff>561975</xdr:colOff>
      <xdr:row>76</xdr:row>
      <xdr:rowOff>116587</xdr:rowOff>
    </xdr:to>
    <xdr:sp macro="" textlink="">
      <xdr:nvSpPr>
        <xdr:cNvPr id="418" name="フローチャート : 判断 417"/>
        <xdr:cNvSpPr/>
      </xdr:nvSpPr>
      <xdr:spPr>
        <a:xfrm>
          <a:off x="8699500" y="13045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107714</xdr:rowOff>
    </xdr:from>
    <xdr:ext cx="534377" cy="259045"/>
    <xdr:sp macro="" textlink="">
      <xdr:nvSpPr>
        <xdr:cNvPr id="419" name="テキスト ボックス 418"/>
        <xdr:cNvSpPr txBox="1"/>
      </xdr:nvSpPr>
      <xdr:spPr>
        <a:xfrm>
          <a:off x="8483111" y="13137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12,940</a:t>
          </a:r>
          <a:endParaRPr kumimoji="1" lang="ja-JP" altLang="en-US" sz="1000" b="1">
            <a:solidFill>
              <a:srgbClr val="000080"/>
            </a:solidFill>
            <a:latin typeface="ＭＳ Ｐゴシック"/>
          </a:endParaRPr>
        </a:p>
      </xdr:txBody>
    </xdr:sp>
    <xdr:clientData/>
  </xdr:oneCellAnchor>
  <xdr:twoCellAnchor>
    <xdr:from>
      <xdr:col>10</xdr:col>
      <xdr:colOff>104775</xdr:colOff>
      <xdr:row>74</xdr:row>
      <xdr:rowOff>79502</xdr:rowOff>
    </xdr:from>
    <xdr:to>
      <xdr:col>11</xdr:col>
      <xdr:colOff>307975</xdr:colOff>
      <xdr:row>74</xdr:row>
      <xdr:rowOff>111773</xdr:rowOff>
    </xdr:to>
    <xdr:cxnSp macro="">
      <xdr:nvCxnSpPr>
        <xdr:cNvPr id="420" name="直線コネクタ 419"/>
        <xdr:cNvCxnSpPr/>
      </xdr:nvCxnSpPr>
      <xdr:spPr>
        <a:xfrm>
          <a:off x="6972300" y="12766802"/>
          <a:ext cx="889000" cy="3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9537</xdr:rowOff>
    </xdr:from>
    <xdr:to>
      <xdr:col>11</xdr:col>
      <xdr:colOff>358775</xdr:colOff>
      <xdr:row>76</xdr:row>
      <xdr:rowOff>111137</xdr:rowOff>
    </xdr:to>
    <xdr:sp macro="" textlink="">
      <xdr:nvSpPr>
        <xdr:cNvPr id="421" name="フローチャート : 判断 420"/>
        <xdr:cNvSpPr/>
      </xdr:nvSpPr>
      <xdr:spPr>
        <a:xfrm>
          <a:off x="7810500" y="1303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102264</xdr:rowOff>
    </xdr:from>
    <xdr:ext cx="534377" cy="259045"/>
    <xdr:sp macro="" textlink="">
      <xdr:nvSpPr>
        <xdr:cNvPr id="422" name="テキスト ボックス 421"/>
        <xdr:cNvSpPr txBox="1"/>
      </xdr:nvSpPr>
      <xdr:spPr>
        <a:xfrm>
          <a:off x="7594111" y="13132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13,083</a:t>
          </a:r>
          <a:endParaRPr kumimoji="1" lang="ja-JP" altLang="en-US" sz="1000" b="1">
            <a:solidFill>
              <a:srgbClr val="000080"/>
            </a:solidFill>
            <a:latin typeface="ＭＳ Ｐゴシック"/>
          </a:endParaRPr>
        </a:p>
      </xdr:txBody>
    </xdr:sp>
    <xdr:clientData/>
  </xdr:oneCellAnchor>
  <xdr:twoCellAnchor>
    <xdr:from>
      <xdr:col>10</xdr:col>
      <xdr:colOff>53975</xdr:colOff>
      <xdr:row>75</xdr:row>
      <xdr:rowOff>166663</xdr:rowOff>
    </xdr:from>
    <xdr:to>
      <xdr:col>10</xdr:col>
      <xdr:colOff>155575</xdr:colOff>
      <xdr:row>76</xdr:row>
      <xdr:rowOff>96813</xdr:rowOff>
    </xdr:to>
    <xdr:sp macro="" textlink="">
      <xdr:nvSpPr>
        <xdr:cNvPr id="423" name="フローチャート : 判断 422"/>
        <xdr:cNvSpPr/>
      </xdr:nvSpPr>
      <xdr:spPr>
        <a:xfrm>
          <a:off x="6921500" y="1302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87940</xdr:rowOff>
    </xdr:from>
    <xdr:ext cx="534377" cy="259045"/>
    <xdr:sp macro="" textlink="">
      <xdr:nvSpPr>
        <xdr:cNvPr id="424" name="テキスト ボックス 423"/>
        <xdr:cNvSpPr txBox="1"/>
      </xdr:nvSpPr>
      <xdr:spPr>
        <a:xfrm>
          <a:off x="6705111" y="13118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13,459</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73</xdr:row>
      <xdr:rowOff>89967</xdr:rowOff>
    </xdr:from>
    <xdr:to>
      <xdr:col>15</xdr:col>
      <xdr:colOff>231775</xdr:colOff>
      <xdr:row>74</xdr:row>
      <xdr:rowOff>20117</xdr:rowOff>
    </xdr:to>
    <xdr:sp macro="" textlink="">
      <xdr:nvSpPr>
        <xdr:cNvPr id="430" name="円/楕円 429"/>
        <xdr:cNvSpPr/>
      </xdr:nvSpPr>
      <xdr:spPr>
        <a:xfrm>
          <a:off x="10426700" y="12605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72</xdr:row>
      <xdr:rowOff>112844</xdr:rowOff>
    </xdr:from>
    <xdr:ext cx="534377" cy="259045"/>
    <xdr:sp macro="" textlink="">
      <xdr:nvSpPr>
        <xdr:cNvPr id="431" name="商工費該当値テキスト"/>
        <xdr:cNvSpPr txBox="1"/>
      </xdr:nvSpPr>
      <xdr:spPr>
        <a:xfrm>
          <a:off x="10528300" y="12457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24,472</a:t>
          </a:r>
          <a:endParaRPr kumimoji="1" lang="ja-JP" altLang="en-US" sz="1000" b="1">
            <a:solidFill>
              <a:srgbClr val="FF0000"/>
            </a:solidFill>
            <a:latin typeface="ＭＳ Ｐゴシック"/>
          </a:endParaRPr>
        </a:p>
      </xdr:txBody>
    </xdr:sp>
    <xdr:clientData/>
  </xdr:oneCellAnchor>
  <xdr:twoCellAnchor>
    <xdr:from>
      <xdr:col>13</xdr:col>
      <xdr:colOff>663575</xdr:colOff>
      <xdr:row>72</xdr:row>
      <xdr:rowOff>137134</xdr:rowOff>
    </xdr:from>
    <xdr:to>
      <xdr:col>14</xdr:col>
      <xdr:colOff>79375</xdr:colOff>
      <xdr:row>73</xdr:row>
      <xdr:rowOff>67284</xdr:rowOff>
    </xdr:to>
    <xdr:sp macro="" textlink="">
      <xdr:nvSpPr>
        <xdr:cNvPr id="432" name="円/楕円 431"/>
        <xdr:cNvSpPr/>
      </xdr:nvSpPr>
      <xdr:spPr>
        <a:xfrm>
          <a:off x="9588500" y="1248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71</xdr:row>
      <xdr:rowOff>83811</xdr:rowOff>
    </xdr:from>
    <xdr:ext cx="534377" cy="259045"/>
    <xdr:sp macro="" textlink="">
      <xdr:nvSpPr>
        <xdr:cNvPr id="433" name="テキスト ボックス 432"/>
        <xdr:cNvSpPr txBox="1"/>
      </xdr:nvSpPr>
      <xdr:spPr>
        <a:xfrm>
          <a:off x="9372111" y="12256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27,734</a:t>
          </a:r>
          <a:endParaRPr kumimoji="1" lang="ja-JP" altLang="en-US" sz="1000" b="1">
            <a:solidFill>
              <a:srgbClr val="FF0000"/>
            </a:solidFill>
            <a:latin typeface="ＭＳ Ｐゴシック"/>
          </a:endParaRPr>
        </a:p>
      </xdr:txBody>
    </xdr:sp>
    <xdr:clientData/>
  </xdr:oneCellAnchor>
  <xdr:twoCellAnchor>
    <xdr:from>
      <xdr:col>12</xdr:col>
      <xdr:colOff>460375</xdr:colOff>
      <xdr:row>72</xdr:row>
      <xdr:rowOff>115532</xdr:rowOff>
    </xdr:from>
    <xdr:to>
      <xdr:col>12</xdr:col>
      <xdr:colOff>561975</xdr:colOff>
      <xdr:row>73</xdr:row>
      <xdr:rowOff>45682</xdr:rowOff>
    </xdr:to>
    <xdr:sp macro="" textlink="">
      <xdr:nvSpPr>
        <xdr:cNvPr id="434" name="円/楕円 433"/>
        <xdr:cNvSpPr/>
      </xdr:nvSpPr>
      <xdr:spPr>
        <a:xfrm>
          <a:off x="8699500" y="1245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71</xdr:row>
      <xdr:rowOff>62209</xdr:rowOff>
    </xdr:from>
    <xdr:ext cx="534377" cy="259045"/>
    <xdr:sp macro="" textlink="">
      <xdr:nvSpPr>
        <xdr:cNvPr id="435" name="テキスト ボックス 434"/>
        <xdr:cNvSpPr txBox="1"/>
      </xdr:nvSpPr>
      <xdr:spPr>
        <a:xfrm>
          <a:off x="8483111" y="12235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28,301</a:t>
          </a:r>
          <a:endParaRPr kumimoji="1" lang="ja-JP" altLang="en-US" sz="1000" b="1">
            <a:solidFill>
              <a:srgbClr val="FF0000"/>
            </a:solidFill>
            <a:latin typeface="ＭＳ Ｐゴシック"/>
          </a:endParaRPr>
        </a:p>
      </xdr:txBody>
    </xdr:sp>
    <xdr:clientData/>
  </xdr:oneCellAnchor>
  <xdr:twoCellAnchor>
    <xdr:from>
      <xdr:col>11</xdr:col>
      <xdr:colOff>257175</xdr:colOff>
      <xdr:row>74</xdr:row>
      <xdr:rowOff>60973</xdr:rowOff>
    </xdr:from>
    <xdr:to>
      <xdr:col>11</xdr:col>
      <xdr:colOff>358775</xdr:colOff>
      <xdr:row>74</xdr:row>
      <xdr:rowOff>162573</xdr:rowOff>
    </xdr:to>
    <xdr:sp macro="" textlink="">
      <xdr:nvSpPr>
        <xdr:cNvPr id="436" name="円/楕円 435"/>
        <xdr:cNvSpPr/>
      </xdr:nvSpPr>
      <xdr:spPr>
        <a:xfrm>
          <a:off x="7810500" y="12748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73</xdr:row>
      <xdr:rowOff>7650</xdr:rowOff>
    </xdr:from>
    <xdr:ext cx="534377" cy="259045"/>
    <xdr:sp macro="" textlink="">
      <xdr:nvSpPr>
        <xdr:cNvPr id="437" name="テキスト ボックス 436"/>
        <xdr:cNvSpPr txBox="1"/>
      </xdr:nvSpPr>
      <xdr:spPr>
        <a:xfrm>
          <a:off x="7594111" y="12523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20,733</a:t>
          </a:r>
          <a:endParaRPr kumimoji="1" lang="ja-JP" altLang="en-US" sz="1000" b="1">
            <a:solidFill>
              <a:srgbClr val="FF0000"/>
            </a:solidFill>
            <a:latin typeface="ＭＳ Ｐゴシック"/>
          </a:endParaRPr>
        </a:p>
      </xdr:txBody>
    </xdr:sp>
    <xdr:clientData/>
  </xdr:oneCellAnchor>
  <xdr:twoCellAnchor>
    <xdr:from>
      <xdr:col>10</xdr:col>
      <xdr:colOff>53975</xdr:colOff>
      <xdr:row>74</xdr:row>
      <xdr:rowOff>28702</xdr:rowOff>
    </xdr:from>
    <xdr:to>
      <xdr:col>10</xdr:col>
      <xdr:colOff>155575</xdr:colOff>
      <xdr:row>74</xdr:row>
      <xdr:rowOff>130302</xdr:rowOff>
    </xdr:to>
    <xdr:sp macro="" textlink="">
      <xdr:nvSpPr>
        <xdr:cNvPr id="438" name="円/楕円 437"/>
        <xdr:cNvSpPr/>
      </xdr:nvSpPr>
      <xdr:spPr>
        <a:xfrm>
          <a:off x="6921500" y="12716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72</xdr:row>
      <xdr:rowOff>146829</xdr:rowOff>
    </xdr:from>
    <xdr:ext cx="534377" cy="259045"/>
    <xdr:sp macro="" textlink="">
      <xdr:nvSpPr>
        <xdr:cNvPr id="439" name="テキスト ボックス 438"/>
        <xdr:cNvSpPr txBox="1"/>
      </xdr:nvSpPr>
      <xdr:spPr>
        <a:xfrm>
          <a:off x="6705111" y="12491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21,580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48,644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50" name="直線コネクタ 44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51" name="テキスト ボックス 45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2" name="直線コネクタ 45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53" name="テキスト ボックス 45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4" name="直線コネクタ 45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55" name="テキスト ボックス 45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6" name="直線コネクタ 45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7" name="テキスト ボックス 456"/>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8" name="直線コネクタ 45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9" name="テキスト ボックス 45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61" name="テキスト ボックス 46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89</xdr:row>
      <xdr:rowOff>125915</xdr:rowOff>
    </xdr:from>
    <xdr:to>
      <xdr:col>15</xdr:col>
      <xdr:colOff>180340</xdr:colOff>
      <xdr:row>98</xdr:row>
      <xdr:rowOff>32083</xdr:rowOff>
    </xdr:to>
    <xdr:cxnSp macro="">
      <xdr:nvCxnSpPr>
        <xdr:cNvPr id="463" name="直線コネクタ 462"/>
        <xdr:cNvCxnSpPr/>
      </xdr:nvCxnSpPr>
      <xdr:spPr>
        <a:xfrm flipV="1">
          <a:off x="10475595" y="15384965"/>
          <a:ext cx="1270" cy="1449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35910</xdr:rowOff>
    </xdr:from>
    <xdr:ext cx="534377" cy="259045"/>
    <xdr:sp macro="" textlink="">
      <xdr:nvSpPr>
        <xdr:cNvPr id="464" name="土木費最小値テキスト"/>
        <xdr:cNvSpPr txBox="1"/>
      </xdr:nvSpPr>
      <xdr:spPr>
        <a:xfrm>
          <a:off x="10528300" y="16838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24,123</a:t>
          </a:r>
          <a:endParaRPr kumimoji="1" lang="ja-JP" altLang="en-US" sz="1000" b="1">
            <a:latin typeface="ＭＳ Ｐゴシック"/>
          </a:endParaRPr>
        </a:p>
      </xdr:txBody>
    </xdr:sp>
    <xdr:clientData/>
  </xdr:oneCellAnchor>
  <xdr:twoCellAnchor>
    <xdr:from>
      <xdr:col>15</xdr:col>
      <xdr:colOff>92075</xdr:colOff>
      <xdr:row>98</xdr:row>
      <xdr:rowOff>32083</xdr:rowOff>
    </xdr:from>
    <xdr:to>
      <xdr:col>15</xdr:col>
      <xdr:colOff>269875</xdr:colOff>
      <xdr:row>98</xdr:row>
      <xdr:rowOff>32083</xdr:rowOff>
    </xdr:to>
    <xdr:cxnSp macro="">
      <xdr:nvCxnSpPr>
        <xdr:cNvPr id="465" name="直線コネクタ 464"/>
        <xdr:cNvCxnSpPr/>
      </xdr:nvCxnSpPr>
      <xdr:spPr>
        <a:xfrm>
          <a:off x="10388600" y="16834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72592</xdr:rowOff>
    </xdr:from>
    <xdr:ext cx="599010" cy="259045"/>
    <xdr:sp macro="" textlink="">
      <xdr:nvSpPr>
        <xdr:cNvPr id="466" name="土木費最大値テキスト"/>
        <xdr:cNvSpPr txBox="1"/>
      </xdr:nvSpPr>
      <xdr:spPr>
        <a:xfrm>
          <a:off x="10528300" y="15160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214,309</a:t>
          </a:r>
          <a:endParaRPr kumimoji="1" lang="ja-JP" altLang="en-US" sz="1000" b="1">
            <a:latin typeface="ＭＳ Ｐゴシック"/>
          </a:endParaRPr>
        </a:p>
      </xdr:txBody>
    </xdr:sp>
    <xdr:clientData/>
  </xdr:oneCellAnchor>
  <xdr:twoCellAnchor>
    <xdr:from>
      <xdr:col>15</xdr:col>
      <xdr:colOff>92075</xdr:colOff>
      <xdr:row>89</xdr:row>
      <xdr:rowOff>125915</xdr:rowOff>
    </xdr:from>
    <xdr:to>
      <xdr:col>15</xdr:col>
      <xdr:colOff>269875</xdr:colOff>
      <xdr:row>89</xdr:row>
      <xdr:rowOff>125915</xdr:rowOff>
    </xdr:to>
    <xdr:cxnSp macro="">
      <xdr:nvCxnSpPr>
        <xdr:cNvPr id="467" name="直線コネクタ 466"/>
        <xdr:cNvCxnSpPr/>
      </xdr:nvCxnSpPr>
      <xdr:spPr>
        <a:xfrm>
          <a:off x="10388600" y="15384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91580</xdr:rowOff>
    </xdr:from>
    <xdr:to>
      <xdr:col>15</xdr:col>
      <xdr:colOff>180975</xdr:colOff>
      <xdr:row>97</xdr:row>
      <xdr:rowOff>106135</xdr:rowOff>
    </xdr:to>
    <xdr:cxnSp macro="">
      <xdr:nvCxnSpPr>
        <xdr:cNvPr id="468" name="直線コネクタ 467"/>
        <xdr:cNvCxnSpPr/>
      </xdr:nvCxnSpPr>
      <xdr:spPr>
        <a:xfrm flipV="1">
          <a:off x="9639300" y="16722230"/>
          <a:ext cx="838200" cy="14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106238</xdr:rowOff>
    </xdr:from>
    <xdr:ext cx="534377" cy="259045"/>
    <xdr:sp macro="" textlink="">
      <xdr:nvSpPr>
        <xdr:cNvPr id="469" name="土木費平均値テキスト"/>
        <xdr:cNvSpPr txBox="1"/>
      </xdr:nvSpPr>
      <xdr:spPr>
        <a:xfrm>
          <a:off x="10528300" y="163939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55,727</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83361</xdr:rowOff>
    </xdr:from>
    <xdr:to>
      <xdr:col>15</xdr:col>
      <xdr:colOff>231775</xdr:colOff>
      <xdr:row>97</xdr:row>
      <xdr:rowOff>13511</xdr:rowOff>
    </xdr:to>
    <xdr:sp macro="" textlink="">
      <xdr:nvSpPr>
        <xdr:cNvPr id="470" name="フローチャート : 判断 469"/>
        <xdr:cNvSpPr/>
      </xdr:nvSpPr>
      <xdr:spPr>
        <a:xfrm>
          <a:off x="10426700" y="16542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81826</xdr:rowOff>
    </xdr:from>
    <xdr:to>
      <xdr:col>14</xdr:col>
      <xdr:colOff>28575</xdr:colOff>
      <xdr:row>97</xdr:row>
      <xdr:rowOff>106135</xdr:rowOff>
    </xdr:to>
    <xdr:cxnSp macro="">
      <xdr:nvCxnSpPr>
        <xdr:cNvPr id="471" name="直線コネクタ 470"/>
        <xdr:cNvCxnSpPr/>
      </xdr:nvCxnSpPr>
      <xdr:spPr>
        <a:xfrm>
          <a:off x="8750300" y="16712476"/>
          <a:ext cx="889000" cy="24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97000</xdr:rowOff>
    </xdr:from>
    <xdr:to>
      <xdr:col>14</xdr:col>
      <xdr:colOff>79375</xdr:colOff>
      <xdr:row>97</xdr:row>
      <xdr:rowOff>27150</xdr:rowOff>
    </xdr:to>
    <xdr:sp macro="" textlink="">
      <xdr:nvSpPr>
        <xdr:cNvPr id="472" name="フローチャート : 判断 471"/>
        <xdr:cNvSpPr/>
      </xdr:nvSpPr>
      <xdr:spPr>
        <a:xfrm>
          <a:off x="9588500" y="165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43677</xdr:rowOff>
    </xdr:from>
    <xdr:ext cx="534377" cy="259045"/>
    <xdr:sp macro="" textlink="">
      <xdr:nvSpPr>
        <xdr:cNvPr id="473" name="テキスト ボックス 472"/>
        <xdr:cNvSpPr txBox="1"/>
      </xdr:nvSpPr>
      <xdr:spPr>
        <a:xfrm>
          <a:off x="9372111" y="16331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53,937</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81826</xdr:rowOff>
    </xdr:from>
    <xdr:to>
      <xdr:col>12</xdr:col>
      <xdr:colOff>511175</xdr:colOff>
      <xdr:row>97</xdr:row>
      <xdr:rowOff>118532</xdr:rowOff>
    </xdr:to>
    <xdr:cxnSp macro="">
      <xdr:nvCxnSpPr>
        <xdr:cNvPr id="474" name="直線コネクタ 473"/>
        <xdr:cNvCxnSpPr/>
      </xdr:nvCxnSpPr>
      <xdr:spPr>
        <a:xfrm flipV="1">
          <a:off x="7861300" y="16712476"/>
          <a:ext cx="889000" cy="36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76060</xdr:rowOff>
    </xdr:from>
    <xdr:to>
      <xdr:col>12</xdr:col>
      <xdr:colOff>561975</xdr:colOff>
      <xdr:row>97</xdr:row>
      <xdr:rowOff>6210</xdr:rowOff>
    </xdr:to>
    <xdr:sp macro="" textlink="">
      <xdr:nvSpPr>
        <xdr:cNvPr id="475" name="フローチャート : 判断 474"/>
        <xdr:cNvSpPr/>
      </xdr:nvSpPr>
      <xdr:spPr>
        <a:xfrm>
          <a:off x="8699500" y="1653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22737</xdr:rowOff>
    </xdr:from>
    <xdr:ext cx="534377" cy="259045"/>
    <xdr:sp macro="" textlink="">
      <xdr:nvSpPr>
        <xdr:cNvPr id="476" name="テキスト ボックス 475"/>
        <xdr:cNvSpPr txBox="1"/>
      </xdr:nvSpPr>
      <xdr:spPr>
        <a:xfrm>
          <a:off x="8483111" y="16310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56,685</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34339</xdr:rowOff>
    </xdr:from>
    <xdr:to>
      <xdr:col>11</xdr:col>
      <xdr:colOff>307975</xdr:colOff>
      <xdr:row>97</xdr:row>
      <xdr:rowOff>118532</xdr:rowOff>
    </xdr:to>
    <xdr:cxnSp macro="">
      <xdr:nvCxnSpPr>
        <xdr:cNvPr id="477" name="直線コネクタ 476"/>
        <xdr:cNvCxnSpPr/>
      </xdr:nvCxnSpPr>
      <xdr:spPr>
        <a:xfrm>
          <a:off x="6972300" y="16664989"/>
          <a:ext cx="889000" cy="84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133500</xdr:rowOff>
    </xdr:from>
    <xdr:to>
      <xdr:col>11</xdr:col>
      <xdr:colOff>358775</xdr:colOff>
      <xdr:row>97</xdr:row>
      <xdr:rowOff>63650</xdr:rowOff>
    </xdr:to>
    <xdr:sp macro="" textlink="">
      <xdr:nvSpPr>
        <xdr:cNvPr id="478" name="フローチャート : 判断 477"/>
        <xdr:cNvSpPr/>
      </xdr:nvSpPr>
      <xdr:spPr>
        <a:xfrm>
          <a:off x="7810500" y="1659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80177</xdr:rowOff>
    </xdr:from>
    <xdr:ext cx="534377" cy="259045"/>
    <xdr:sp macro="" textlink="">
      <xdr:nvSpPr>
        <xdr:cNvPr id="479" name="テキスト ボックス 478"/>
        <xdr:cNvSpPr txBox="1"/>
      </xdr:nvSpPr>
      <xdr:spPr>
        <a:xfrm>
          <a:off x="7594111" y="1636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49,147</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132944</xdr:rowOff>
    </xdr:from>
    <xdr:to>
      <xdr:col>10</xdr:col>
      <xdr:colOff>155575</xdr:colOff>
      <xdr:row>97</xdr:row>
      <xdr:rowOff>63094</xdr:rowOff>
    </xdr:to>
    <xdr:sp macro="" textlink="">
      <xdr:nvSpPr>
        <xdr:cNvPr id="480" name="フローチャート : 判断 479"/>
        <xdr:cNvSpPr/>
      </xdr:nvSpPr>
      <xdr:spPr>
        <a:xfrm>
          <a:off x="6921500" y="1659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79621</xdr:rowOff>
    </xdr:from>
    <xdr:ext cx="534377" cy="259045"/>
    <xdr:sp macro="" textlink="">
      <xdr:nvSpPr>
        <xdr:cNvPr id="481" name="テキスト ボックス 480"/>
        <xdr:cNvSpPr txBox="1"/>
      </xdr:nvSpPr>
      <xdr:spPr>
        <a:xfrm>
          <a:off x="6705111" y="1636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49,220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40780</xdr:rowOff>
    </xdr:from>
    <xdr:to>
      <xdr:col>15</xdr:col>
      <xdr:colOff>231775</xdr:colOff>
      <xdr:row>97</xdr:row>
      <xdr:rowOff>142380</xdr:rowOff>
    </xdr:to>
    <xdr:sp macro="" textlink="">
      <xdr:nvSpPr>
        <xdr:cNvPr id="487" name="円/楕円 486"/>
        <xdr:cNvSpPr/>
      </xdr:nvSpPr>
      <xdr:spPr>
        <a:xfrm>
          <a:off x="10426700" y="1667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127157</xdr:rowOff>
    </xdr:from>
    <xdr:ext cx="534377" cy="259045"/>
    <xdr:sp macro="" textlink="">
      <xdr:nvSpPr>
        <xdr:cNvPr id="488" name="土木費該当値テキスト"/>
        <xdr:cNvSpPr txBox="1"/>
      </xdr:nvSpPr>
      <xdr:spPr>
        <a:xfrm>
          <a:off x="10528300" y="16586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38,815</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55335</xdr:rowOff>
    </xdr:from>
    <xdr:to>
      <xdr:col>14</xdr:col>
      <xdr:colOff>79375</xdr:colOff>
      <xdr:row>97</xdr:row>
      <xdr:rowOff>156935</xdr:rowOff>
    </xdr:to>
    <xdr:sp macro="" textlink="">
      <xdr:nvSpPr>
        <xdr:cNvPr id="489" name="円/楕円 488"/>
        <xdr:cNvSpPr/>
      </xdr:nvSpPr>
      <xdr:spPr>
        <a:xfrm>
          <a:off x="9588500" y="1668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148062</xdr:rowOff>
    </xdr:from>
    <xdr:ext cx="534377" cy="259045"/>
    <xdr:sp macro="" textlink="">
      <xdr:nvSpPr>
        <xdr:cNvPr id="490" name="テキスト ボックス 489"/>
        <xdr:cNvSpPr txBox="1"/>
      </xdr:nvSpPr>
      <xdr:spPr>
        <a:xfrm>
          <a:off x="9372111" y="16778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36,905</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31026</xdr:rowOff>
    </xdr:from>
    <xdr:to>
      <xdr:col>12</xdr:col>
      <xdr:colOff>561975</xdr:colOff>
      <xdr:row>97</xdr:row>
      <xdr:rowOff>132626</xdr:rowOff>
    </xdr:to>
    <xdr:sp macro="" textlink="">
      <xdr:nvSpPr>
        <xdr:cNvPr id="491" name="円/楕円 490"/>
        <xdr:cNvSpPr/>
      </xdr:nvSpPr>
      <xdr:spPr>
        <a:xfrm>
          <a:off x="8699500" y="16661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123753</xdr:rowOff>
    </xdr:from>
    <xdr:ext cx="534377" cy="259045"/>
    <xdr:sp macro="" textlink="">
      <xdr:nvSpPr>
        <xdr:cNvPr id="492" name="テキスト ボックス 491"/>
        <xdr:cNvSpPr txBox="1"/>
      </xdr:nvSpPr>
      <xdr:spPr>
        <a:xfrm>
          <a:off x="8483111" y="16754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40,095</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67732</xdr:rowOff>
    </xdr:from>
    <xdr:to>
      <xdr:col>11</xdr:col>
      <xdr:colOff>358775</xdr:colOff>
      <xdr:row>97</xdr:row>
      <xdr:rowOff>169332</xdr:rowOff>
    </xdr:to>
    <xdr:sp macro="" textlink="">
      <xdr:nvSpPr>
        <xdr:cNvPr id="493" name="円/楕円 492"/>
        <xdr:cNvSpPr/>
      </xdr:nvSpPr>
      <xdr:spPr>
        <a:xfrm>
          <a:off x="7810500" y="16698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160459</xdr:rowOff>
    </xdr:from>
    <xdr:ext cx="534377" cy="259045"/>
    <xdr:sp macro="" textlink="">
      <xdr:nvSpPr>
        <xdr:cNvPr id="494" name="テキスト ボックス 493"/>
        <xdr:cNvSpPr txBox="1"/>
      </xdr:nvSpPr>
      <xdr:spPr>
        <a:xfrm>
          <a:off x="7594111" y="16791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35,278</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154989</xdr:rowOff>
    </xdr:from>
    <xdr:to>
      <xdr:col>10</xdr:col>
      <xdr:colOff>155575</xdr:colOff>
      <xdr:row>97</xdr:row>
      <xdr:rowOff>85139</xdr:rowOff>
    </xdr:to>
    <xdr:sp macro="" textlink="">
      <xdr:nvSpPr>
        <xdr:cNvPr id="495" name="円/楕円 494"/>
        <xdr:cNvSpPr/>
      </xdr:nvSpPr>
      <xdr:spPr>
        <a:xfrm>
          <a:off x="6921500" y="16614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76266</xdr:rowOff>
    </xdr:from>
    <xdr:ext cx="534377" cy="259045"/>
    <xdr:sp macro="" textlink="">
      <xdr:nvSpPr>
        <xdr:cNvPr id="496" name="テキスト ボックス 495"/>
        <xdr:cNvSpPr txBox="1"/>
      </xdr:nvSpPr>
      <xdr:spPr>
        <a:xfrm>
          <a:off x="6705111" y="16706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46,327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54/54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18,375</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7" name="直線コネクタ 50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08" name="テキスト ボックス 50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9" name="直線コネクタ 50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10" name="テキスト ボックス 50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1" name="直線コネクタ 51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2" name="テキスト ボックス 51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3" name="直線コネクタ 51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4" name="テキスト ボックス 51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5" name="直線コネクタ 51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6" name="テキスト ボックス 51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8" name="テキスト ボックス 51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37135</xdr:rowOff>
    </xdr:from>
    <xdr:to>
      <xdr:col>23</xdr:col>
      <xdr:colOff>516889</xdr:colOff>
      <xdr:row>38</xdr:row>
      <xdr:rowOff>1625</xdr:rowOff>
    </xdr:to>
    <xdr:cxnSp macro="">
      <xdr:nvCxnSpPr>
        <xdr:cNvPr id="520" name="直線コネクタ 519"/>
        <xdr:cNvCxnSpPr/>
      </xdr:nvCxnSpPr>
      <xdr:spPr>
        <a:xfrm flipV="1">
          <a:off x="16317595" y="5352085"/>
          <a:ext cx="1269" cy="1164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5452</xdr:rowOff>
    </xdr:from>
    <xdr:ext cx="534377" cy="259045"/>
    <xdr:sp macro="" textlink="">
      <xdr:nvSpPr>
        <xdr:cNvPr id="521" name="消防費最小値テキスト"/>
        <xdr:cNvSpPr txBox="1"/>
      </xdr:nvSpPr>
      <xdr:spPr>
        <a:xfrm>
          <a:off x="16370300" y="6520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11,248</a:t>
          </a:r>
          <a:endParaRPr kumimoji="1" lang="ja-JP" altLang="en-US" sz="1000" b="1">
            <a:latin typeface="ＭＳ Ｐゴシック"/>
          </a:endParaRPr>
        </a:p>
      </xdr:txBody>
    </xdr:sp>
    <xdr:clientData/>
  </xdr:oneCellAnchor>
  <xdr:twoCellAnchor>
    <xdr:from>
      <xdr:col>23</xdr:col>
      <xdr:colOff>428625</xdr:colOff>
      <xdr:row>38</xdr:row>
      <xdr:rowOff>1625</xdr:rowOff>
    </xdr:from>
    <xdr:to>
      <xdr:col>23</xdr:col>
      <xdr:colOff>606425</xdr:colOff>
      <xdr:row>38</xdr:row>
      <xdr:rowOff>1625</xdr:rowOff>
    </xdr:to>
    <xdr:cxnSp macro="">
      <xdr:nvCxnSpPr>
        <xdr:cNvPr id="522" name="直線コネクタ 521"/>
        <xdr:cNvCxnSpPr/>
      </xdr:nvCxnSpPr>
      <xdr:spPr>
        <a:xfrm>
          <a:off x="16230600" y="6516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155262</xdr:rowOff>
    </xdr:from>
    <xdr:ext cx="534377" cy="259045"/>
    <xdr:sp macro="" textlink="">
      <xdr:nvSpPr>
        <xdr:cNvPr id="523" name="消防費最大値テキスト"/>
        <xdr:cNvSpPr txBox="1"/>
      </xdr:nvSpPr>
      <xdr:spPr>
        <a:xfrm>
          <a:off x="16370300" y="5127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72,384</a:t>
          </a:r>
          <a:endParaRPr kumimoji="1" lang="ja-JP" altLang="en-US" sz="1000" b="1">
            <a:latin typeface="ＭＳ Ｐゴシック"/>
          </a:endParaRPr>
        </a:p>
      </xdr:txBody>
    </xdr:sp>
    <xdr:clientData/>
  </xdr:oneCellAnchor>
  <xdr:twoCellAnchor>
    <xdr:from>
      <xdr:col>23</xdr:col>
      <xdr:colOff>428625</xdr:colOff>
      <xdr:row>31</xdr:row>
      <xdr:rowOff>37135</xdr:rowOff>
    </xdr:from>
    <xdr:to>
      <xdr:col>23</xdr:col>
      <xdr:colOff>606425</xdr:colOff>
      <xdr:row>31</xdr:row>
      <xdr:rowOff>37135</xdr:rowOff>
    </xdr:to>
    <xdr:cxnSp macro="">
      <xdr:nvCxnSpPr>
        <xdr:cNvPr id="524" name="直線コネクタ 523"/>
        <xdr:cNvCxnSpPr/>
      </xdr:nvCxnSpPr>
      <xdr:spPr>
        <a:xfrm>
          <a:off x="16230600" y="5352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48794</xdr:rowOff>
    </xdr:from>
    <xdr:to>
      <xdr:col>23</xdr:col>
      <xdr:colOff>517525</xdr:colOff>
      <xdr:row>38</xdr:row>
      <xdr:rowOff>1625</xdr:rowOff>
    </xdr:to>
    <xdr:cxnSp macro="">
      <xdr:nvCxnSpPr>
        <xdr:cNvPr id="525" name="直線コネクタ 524"/>
        <xdr:cNvCxnSpPr/>
      </xdr:nvCxnSpPr>
      <xdr:spPr>
        <a:xfrm>
          <a:off x="15481300" y="6392444"/>
          <a:ext cx="838200" cy="124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75449</xdr:rowOff>
    </xdr:from>
    <xdr:ext cx="534377" cy="259045"/>
    <xdr:sp macro="" textlink="">
      <xdr:nvSpPr>
        <xdr:cNvPr id="526" name="消防費平均値テキスト"/>
        <xdr:cNvSpPr txBox="1"/>
      </xdr:nvSpPr>
      <xdr:spPr>
        <a:xfrm>
          <a:off x="16370300" y="60761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23,907</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52572</xdr:rowOff>
    </xdr:from>
    <xdr:to>
      <xdr:col>23</xdr:col>
      <xdr:colOff>568325</xdr:colOff>
      <xdr:row>36</xdr:row>
      <xdr:rowOff>154172</xdr:rowOff>
    </xdr:to>
    <xdr:sp macro="" textlink="">
      <xdr:nvSpPr>
        <xdr:cNvPr id="527" name="フローチャート : 判断 526"/>
        <xdr:cNvSpPr/>
      </xdr:nvSpPr>
      <xdr:spPr>
        <a:xfrm>
          <a:off x="16268700" y="622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48794</xdr:rowOff>
    </xdr:from>
    <xdr:to>
      <xdr:col>22</xdr:col>
      <xdr:colOff>365125</xdr:colOff>
      <xdr:row>37</xdr:row>
      <xdr:rowOff>137547</xdr:rowOff>
    </xdr:to>
    <xdr:cxnSp macro="">
      <xdr:nvCxnSpPr>
        <xdr:cNvPr id="528" name="直線コネクタ 527"/>
        <xdr:cNvCxnSpPr/>
      </xdr:nvCxnSpPr>
      <xdr:spPr>
        <a:xfrm flipV="1">
          <a:off x="14592300" y="6392444"/>
          <a:ext cx="889000" cy="88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34722</xdr:rowOff>
    </xdr:from>
    <xdr:to>
      <xdr:col>22</xdr:col>
      <xdr:colOff>415925</xdr:colOff>
      <xdr:row>36</xdr:row>
      <xdr:rowOff>136322</xdr:rowOff>
    </xdr:to>
    <xdr:sp macro="" textlink="">
      <xdr:nvSpPr>
        <xdr:cNvPr id="529" name="フローチャート : 判断 528"/>
        <xdr:cNvSpPr/>
      </xdr:nvSpPr>
      <xdr:spPr>
        <a:xfrm>
          <a:off x="15430500" y="6206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152849</xdr:rowOff>
    </xdr:from>
    <xdr:ext cx="534377" cy="259045"/>
    <xdr:sp macro="" textlink="">
      <xdr:nvSpPr>
        <xdr:cNvPr id="530" name="テキスト ボックス 529"/>
        <xdr:cNvSpPr txBox="1"/>
      </xdr:nvSpPr>
      <xdr:spPr>
        <a:xfrm>
          <a:off x="15214111" y="598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24,844</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137547</xdr:rowOff>
    </xdr:from>
    <xdr:to>
      <xdr:col>21</xdr:col>
      <xdr:colOff>161925</xdr:colOff>
      <xdr:row>37</xdr:row>
      <xdr:rowOff>145015</xdr:rowOff>
    </xdr:to>
    <xdr:cxnSp macro="">
      <xdr:nvCxnSpPr>
        <xdr:cNvPr id="531" name="直線コネクタ 530"/>
        <xdr:cNvCxnSpPr/>
      </xdr:nvCxnSpPr>
      <xdr:spPr>
        <a:xfrm flipV="1">
          <a:off x="13703300" y="6481197"/>
          <a:ext cx="889000" cy="7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46038</xdr:rowOff>
    </xdr:from>
    <xdr:to>
      <xdr:col>21</xdr:col>
      <xdr:colOff>212725</xdr:colOff>
      <xdr:row>36</xdr:row>
      <xdr:rowOff>147638</xdr:rowOff>
    </xdr:to>
    <xdr:sp macro="" textlink="">
      <xdr:nvSpPr>
        <xdr:cNvPr id="532" name="フローチャート : 判断 531"/>
        <xdr:cNvSpPr/>
      </xdr:nvSpPr>
      <xdr:spPr>
        <a:xfrm>
          <a:off x="14541500" y="621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164165</xdr:rowOff>
    </xdr:from>
    <xdr:ext cx="534377" cy="259045"/>
    <xdr:sp macro="" textlink="">
      <xdr:nvSpPr>
        <xdr:cNvPr id="533" name="テキスト ボックス 532"/>
        <xdr:cNvSpPr txBox="1"/>
      </xdr:nvSpPr>
      <xdr:spPr>
        <a:xfrm>
          <a:off x="14325111" y="5993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24,250</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145015</xdr:rowOff>
    </xdr:from>
    <xdr:to>
      <xdr:col>19</xdr:col>
      <xdr:colOff>644525</xdr:colOff>
      <xdr:row>37</xdr:row>
      <xdr:rowOff>157226</xdr:rowOff>
    </xdr:to>
    <xdr:cxnSp macro="">
      <xdr:nvCxnSpPr>
        <xdr:cNvPr id="534" name="直線コネクタ 533"/>
        <xdr:cNvCxnSpPr/>
      </xdr:nvCxnSpPr>
      <xdr:spPr>
        <a:xfrm flipV="1">
          <a:off x="12814300" y="6488665"/>
          <a:ext cx="889000" cy="12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86252</xdr:rowOff>
    </xdr:from>
    <xdr:to>
      <xdr:col>20</xdr:col>
      <xdr:colOff>9525</xdr:colOff>
      <xdr:row>37</xdr:row>
      <xdr:rowOff>16402</xdr:rowOff>
    </xdr:to>
    <xdr:sp macro="" textlink="">
      <xdr:nvSpPr>
        <xdr:cNvPr id="535" name="フローチャート : 判断 534"/>
        <xdr:cNvSpPr/>
      </xdr:nvSpPr>
      <xdr:spPr>
        <a:xfrm>
          <a:off x="13652500" y="625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32929</xdr:rowOff>
    </xdr:from>
    <xdr:ext cx="534377" cy="259045"/>
    <xdr:sp macro="" textlink="">
      <xdr:nvSpPr>
        <xdr:cNvPr id="536" name="テキスト ボックス 535"/>
        <xdr:cNvSpPr txBox="1"/>
      </xdr:nvSpPr>
      <xdr:spPr>
        <a:xfrm>
          <a:off x="13436111" y="6033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22,139</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96615</xdr:rowOff>
    </xdr:from>
    <xdr:to>
      <xdr:col>18</xdr:col>
      <xdr:colOff>492125</xdr:colOff>
      <xdr:row>37</xdr:row>
      <xdr:rowOff>26765</xdr:rowOff>
    </xdr:to>
    <xdr:sp macro="" textlink="">
      <xdr:nvSpPr>
        <xdr:cNvPr id="537" name="フローチャート : 判断 536"/>
        <xdr:cNvSpPr/>
      </xdr:nvSpPr>
      <xdr:spPr>
        <a:xfrm>
          <a:off x="12763500" y="6268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43292</xdr:rowOff>
    </xdr:from>
    <xdr:ext cx="534377" cy="259045"/>
    <xdr:sp macro="" textlink="">
      <xdr:nvSpPr>
        <xdr:cNvPr id="538" name="テキスト ボックス 537"/>
        <xdr:cNvSpPr txBox="1"/>
      </xdr:nvSpPr>
      <xdr:spPr>
        <a:xfrm>
          <a:off x="12547111" y="6044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21,595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122275</xdr:rowOff>
    </xdr:from>
    <xdr:to>
      <xdr:col>23</xdr:col>
      <xdr:colOff>568325</xdr:colOff>
      <xdr:row>38</xdr:row>
      <xdr:rowOff>52425</xdr:rowOff>
    </xdr:to>
    <xdr:sp macro="" textlink="">
      <xdr:nvSpPr>
        <xdr:cNvPr id="544" name="円/楕円 543"/>
        <xdr:cNvSpPr/>
      </xdr:nvSpPr>
      <xdr:spPr>
        <a:xfrm>
          <a:off x="16268700" y="6465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37202</xdr:rowOff>
    </xdr:from>
    <xdr:ext cx="534377" cy="259045"/>
    <xdr:sp macro="" textlink="">
      <xdr:nvSpPr>
        <xdr:cNvPr id="545" name="消防費該当値テキスト"/>
        <xdr:cNvSpPr txBox="1"/>
      </xdr:nvSpPr>
      <xdr:spPr>
        <a:xfrm>
          <a:off x="16370300" y="6380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11,248</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169444</xdr:rowOff>
    </xdr:from>
    <xdr:to>
      <xdr:col>22</xdr:col>
      <xdr:colOff>415925</xdr:colOff>
      <xdr:row>37</xdr:row>
      <xdr:rowOff>99594</xdr:rowOff>
    </xdr:to>
    <xdr:sp macro="" textlink="">
      <xdr:nvSpPr>
        <xdr:cNvPr id="546" name="円/楕円 545"/>
        <xdr:cNvSpPr/>
      </xdr:nvSpPr>
      <xdr:spPr>
        <a:xfrm>
          <a:off x="15430500" y="6341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90721</xdr:rowOff>
    </xdr:from>
    <xdr:ext cx="534377" cy="259045"/>
    <xdr:sp macro="" textlink="">
      <xdr:nvSpPr>
        <xdr:cNvPr id="547" name="テキスト ボックス 546"/>
        <xdr:cNvSpPr txBox="1"/>
      </xdr:nvSpPr>
      <xdr:spPr>
        <a:xfrm>
          <a:off x="15214111" y="6434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17,772</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86747</xdr:rowOff>
    </xdr:from>
    <xdr:to>
      <xdr:col>21</xdr:col>
      <xdr:colOff>212725</xdr:colOff>
      <xdr:row>38</xdr:row>
      <xdr:rowOff>16897</xdr:rowOff>
    </xdr:to>
    <xdr:sp macro="" textlink="">
      <xdr:nvSpPr>
        <xdr:cNvPr id="548" name="円/楕円 547"/>
        <xdr:cNvSpPr/>
      </xdr:nvSpPr>
      <xdr:spPr>
        <a:xfrm>
          <a:off x="14541500" y="6430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8024</xdr:rowOff>
    </xdr:from>
    <xdr:ext cx="534377" cy="259045"/>
    <xdr:sp macro="" textlink="">
      <xdr:nvSpPr>
        <xdr:cNvPr id="549" name="テキスト ボックス 548"/>
        <xdr:cNvSpPr txBox="1"/>
      </xdr:nvSpPr>
      <xdr:spPr>
        <a:xfrm>
          <a:off x="14325111" y="6523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13,113</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94215</xdr:rowOff>
    </xdr:from>
    <xdr:to>
      <xdr:col>20</xdr:col>
      <xdr:colOff>9525</xdr:colOff>
      <xdr:row>38</xdr:row>
      <xdr:rowOff>24364</xdr:rowOff>
    </xdr:to>
    <xdr:sp macro="" textlink="">
      <xdr:nvSpPr>
        <xdr:cNvPr id="550" name="円/楕円 549"/>
        <xdr:cNvSpPr/>
      </xdr:nvSpPr>
      <xdr:spPr>
        <a:xfrm>
          <a:off x="13652500" y="643786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15492</xdr:rowOff>
    </xdr:from>
    <xdr:ext cx="534377" cy="259045"/>
    <xdr:sp macro="" textlink="">
      <xdr:nvSpPr>
        <xdr:cNvPr id="551" name="テキスト ボックス 550"/>
        <xdr:cNvSpPr txBox="1"/>
      </xdr:nvSpPr>
      <xdr:spPr>
        <a:xfrm>
          <a:off x="13436111" y="6530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12,721</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106426</xdr:rowOff>
    </xdr:from>
    <xdr:to>
      <xdr:col>18</xdr:col>
      <xdr:colOff>492125</xdr:colOff>
      <xdr:row>38</xdr:row>
      <xdr:rowOff>36576</xdr:rowOff>
    </xdr:to>
    <xdr:sp macro="" textlink="">
      <xdr:nvSpPr>
        <xdr:cNvPr id="552" name="円/楕円 551"/>
        <xdr:cNvSpPr/>
      </xdr:nvSpPr>
      <xdr:spPr>
        <a:xfrm>
          <a:off x="12763500" y="645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27703</xdr:rowOff>
    </xdr:from>
    <xdr:ext cx="534377" cy="259045"/>
    <xdr:sp macro="" textlink="">
      <xdr:nvSpPr>
        <xdr:cNvPr id="553" name="テキスト ボックス 552"/>
        <xdr:cNvSpPr txBox="1"/>
      </xdr:nvSpPr>
      <xdr:spPr>
        <a:xfrm>
          <a:off x="12547111" y="6542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12,080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57,257</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4" name="テキスト ボックス 56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65" name="直線コネクタ 564"/>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66" name="テキスト ボックス 565"/>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7" name="直線コネクタ 566"/>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8" name="テキスト ボックス 567"/>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9" name="直線コネクタ 568"/>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70" name="テキスト ボックス 569"/>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71" name="直線コネクタ 570"/>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72" name="テキスト ボックス 571"/>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73" name="直線コネクタ 572"/>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74" name="テキスト ボックス 573"/>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5" name="直線コネクタ 574"/>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6" name="テキスト ボックス 575"/>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7" name="直線コネクタ 57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8" name="テキスト ボックス 57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120122</xdr:rowOff>
    </xdr:from>
    <xdr:to>
      <xdr:col>23</xdr:col>
      <xdr:colOff>516889</xdr:colOff>
      <xdr:row>58</xdr:row>
      <xdr:rowOff>74010</xdr:rowOff>
    </xdr:to>
    <xdr:cxnSp macro="">
      <xdr:nvCxnSpPr>
        <xdr:cNvPr id="580" name="直線コネクタ 579"/>
        <xdr:cNvCxnSpPr/>
      </xdr:nvCxnSpPr>
      <xdr:spPr>
        <a:xfrm flipV="1">
          <a:off x="16317595" y="8521172"/>
          <a:ext cx="1269" cy="1496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77837</xdr:rowOff>
    </xdr:from>
    <xdr:ext cx="534377" cy="259045"/>
    <xdr:sp macro="" textlink="">
      <xdr:nvSpPr>
        <xdr:cNvPr id="581" name="教育費最小値テキスト"/>
        <xdr:cNvSpPr txBox="1"/>
      </xdr:nvSpPr>
      <xdr:spPr>
        <a:xfrm>
          <a:off x="16370300" y="10021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32,023</a:t>
          </a:r>
          <a:endParaRPr kumimoji="1" lang="ja-JP" altLang="en-US" sz="1000" b="1">
            <a:latin typeface="ＭＳ Ｐゴシック"/>
          </a:endParaRPr>
        </a:p>
      </xdr:txBody>
    </xdr:sp>
    <xdr:clientData/>
  </xdr:oneCellAnchor>
  <xdr:twoCellAnchor>
    <xdr:from>
      <xdr:col>23</xdr:col>
      <xdr:colOff>428625</xdr:colOff>
      <xdr:row>58</xdr:row>
      <xdr:rowOff>74010</xdr:rowOff>
    </xdr:from>
    <xdr:to>
      <xdr:col>23</xdr:col>
      <xdr:colOff>606425</xdr:colOff>
      <xdr:row>58</xdr:row>
      <xdr:rowOff>74010</xdr:rowOff>
    </xdr:to>
    <xdr:cxnSp macro="">
      <xdr:nvCxnSpPr>
        <xdr:cNvPr id="582" name="直線コネクタ 581"/>
        <xdr:cNvCxnSpPr/>
      </xdr:nvCxnSpPr>
      <xdr:spPr>
        <a:xfrm>
          <a:off x="16230600" y="10018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66799</xdr:rowOff>
    </xdr:from>
    <xdr:ext cx="599010" cy="259045"/>
    <xdr:sp macro="" textlink="">
      <xdr:nvSpPr>
        <xdr:cNvPr id="583" name="教育費最大値テキスト"/>
        <xdr:cNvSpPr txBox="1"/>
      </xdr:nvSpPr>
      <xdr:spPr>
        <a:xfrm>
          <a:off x="16370300" y="8296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123,699</a:t>
          </a:r>
          <a:endParaRPr kumimoji="1" lang="ja-JP" altLang="en-US" sz="1000" b="1">
            <a:latin typeface="ＭＳ Ｐゴシック"/>
          </a:endParaRPr>
        </a:p>
      </xdr:txBody>
    </xdr:sp>
    <xdr:clientData/>
  </xdr:oneCellAnchor>
  <xdr:twoCellAnchor>
    <xdr:from>
      <xdr:col>23</xdr:col>
      <xdr:colOff>428625</xdr:colOff>
      <xdr:row>49</xdr:row>
      <xdr:rowOff>120122</xdr:rowOff>
    </xdr:from>
    <xdr:to>
      <xdr:col>23</xdr:col>
      <xdr:colOff>606425</xdr:colOff>
      <xdr:row>49</xdr:row>
      <xdr:rowOff>120122</xdr:rowOff>
    </xdr:to>
    <xdr:cxnSp macro="">
      <xdr:nvCxnSpPr>
        <xdr:cNvPr id="584" name="直線コネクタ 583"/>
        <xdr:cNvCxnSpPr/>
      </xdr:nvCxnSpPr>
      <xdr:spPr>
        <a:xfrm>
          <a:off x="16230600" y="8521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169075</xdr:rowOff>
    </xdr:from>
    <xdr:to>
      <xdr:col>23</xdr:col>
      <xdr:colOff>517525</xdr:colOff>
      <xdr:row>57</xdr:row>
      <xdr:rowOff>169336</xdr:rowOff>
    </xdr:to>
    <xdr:cxnSp macro="">
      <xdr:nvCxnSpPr>
        <xdr:cNvPr id="585" name="直線コネクタ 584"/>
        <xdr:cNvCxnSpPr/>
      </xdr:nvCxnSpPr>
      <xdr:spPr>
        <a:xfrm>
          <a:off x="15481300" y="9941725"/>
          <a:ext cx="838200" cy="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83969</xdr:rowOff>
    </xdr:from>
    <xdr:ext cx="534377" cy="259045"/>
    <xdr:sp macro="" textlink="">
      <xdr:nvSpPr>
        <xdr:cNvPr id="586" name="教育費平均値テキスト"/>
        <xdr:cNvSpPr txBox="1"/>
      </xdr:nvSpPr>
      <xdr:spPr>
        <a:xfrm>
          <a:off x="16370300" y="9342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61,203</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61092</xdr:rowOff>
    </xdr:from>
    <xdr:to>
      <xdr:col>23</xdr:col>
      <xdr:colOff>568325</xdr:colOff>
      <xdr:row>55</xdr:row>
      <xdr:rowOff>162692</xdr:rowOff>
    </xdr:to>
    <xdr:sp macro="" textlink="">
      <xdr:nvSpPr>
        <xdr:cNvPr id="587" name="フローチャート : 判断 586"/>
        <xdr:cNvSpPr/>
      </xdr:nvSpPr>
      <xdr:spPr>
        <a:xfrm>
          <a:off x="16268700" y="949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15815</xdr:rowOff>
    </xdr:from>
    <xdr:to>
      <xdr:col>22</xdr:col>
      <xdr:colOff>365125</xdr:colOff>
      <xdr:row>57</xdr:row>
      <xdr:rowOff>169075</xdr:rowOff>
    </xdr:to>
    <xdr:cxnSp macro="">
      <xdr:nvCxnSpPr>
        <xdr:cNvPr id="588" name="直線コネクタ 587"/>
        <xdr:cNvCxnSpPr/>
      </xdr:nvCxnSpPr>
      <xdr:spPr>
        <a:xfrm>
          <a:off x="14592300" y="9788465"/>
          <a:ext cx="889000" cy="153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5641</xdr:rowOff>
    </xdr:from>
    <xdr:to>
      <xdr:col>22</xdr:col>
      <xdr:colOff>415925</xdr:colOff>
      <xdr:row>56</xdr:row>
      <xdr:rowOff>107241</xdr:rowOff>
    </xdr:to>
    <xdr:sp macro="" textlink="">
      <xdr:nvSpPr>
        <xdr:cNvPr id="589" name="フローチャート : 判断 588"/>
        <xdr:cNvSpPr/>
      </xdr:nvSpPr>
      <xdr:spPr>
        <a:xfrm>
          <a:off x="15430500" y="960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123768</xdr:rowOff>
    </xdr:from>
    <xdr:ext cx="534377" cy="259045"/>
    <xdr:sp macro="" textlink="">
      <xdr:nvSpPr>
        <xdr:cNvPr id="590" name="テキスト ボックス 589"/>
        <xdr:cNvSpPr txBox="1"/>
      </xdr:nvSpPr>
      <xdr:spPr>
        <a:xfrm>
          <a:off x="15214111" y="9382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54,099</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15815</xdr:rowOff>
    </xdr:from>
    <xdr:to>
      <xdr:col>21</xdr:col>
      <xdr:colOff>161925</xdr:colOff>
      <xdr:row>57</xdr:row>
      <xdr:rowOff>64964</xdr:rowOff>
    </xdr:to>
    <xdr:cxnSp macro="">
      <xdr:nvCxnSpPr>
        <xdr:cNvPr id="591" name="直線コネクタ 590"/>
        <xdr:cNvCxnSpPr/>
      </xdr:nvCxnSpPr>
      <xdr:spPr>
        <a:xfrm flipV="1">
          <a:off x="13703300" y="9788465"/>
          <a:ext cx="889000" cy="49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132807</xdr:rowOff>
    </xdr:from>
    <xdr:to>
      <xdr:col>21</xdr:col>
      <xdr:colOff>212725</xdr:colOff>
      <xdr:row>56</xdr:row>
      <xdr:rowOff>62957</xdr:rowOff>
    </xdr:to>
    <xdr:sp macro="" textlink="">
      <xdr:nvSpPr>
        <xdr:cNvPr id="592" name="フローチャート : 判断 591"/>
        <xdr:cNvSpPr/>
      </xdr:nvSpPr>
      <xdr:spPr>
        <a:xfrm>
          <a:off x="14541500" y="956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79484</xdr:rowOff>
    </xdr:from>
    <xdr:ext cx="534377" cy="259045"/>
    <xdr:sp macro="" textlink="">
      <xdr:nvSpPr>
        <xdr:cNvPr id="593" name="テキスト ボックス 592"/>
        <xdr:cNvSpPr txBox="1"/>
      </xdr:nvSpPr>
      <xdr:spPr>
        <a:xfrm>
          <a:off x="14325111" y="9337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56,811</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64964</xdr:rowOff>
    </xdr:from>
    <xdr:to>
      <xdr:col>19</xdr:col>
      <xdr:colOff>644525</xdr:colOff>
      <xdr:row>57</xdr:row>
      <xdr:rowOff>103598</xdr:rowOff>
    </xdr:to>
    <xdr:cxnSp macro="">
      <xdr:nvCxnSpPr>
        <xdr:cNvPr id="594" name="直線コネクタ 593"/>
        <xdr:cNvCxnSpPr/>
      </xdr:nvCxnSpPr>
      <xdr:spPr>
        <a:xfrm flipV="1">
          <a:off x="12814300" y="9837614"/>
          <a:ext cx="889000" cy="38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160615</xdr:rowOff>
    </xdr:from>
    <xdr:to>
      <xdr:col>20</xdr:col>
      <xdr:colOff>9525</xdr:colOff>
      <xdr:row>56</xdr:row>
      <xdr:rowOff>90765</xdr:rowOff>
    </xdr:to>
    <xdr:sp macro="" textlink="">
      <xdr:nvSpPr>
        <xdr:cNvPr id="595" name="フローチャート : 判断 594"/>
        <xdr:cNvSpPr/>
      </xdr:nvSpPr>
      <xdr:spPr>
        <a:xfrm>
          <a:off x="13652500" y="959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107292</xdr:rowOff>
    </xdr:from>
    <xdr:ext cx="534377" cy="259045"/>
    <xdr:sp macro="" textlink="">
      <xdr:nvSpPr>
        <xdr:cNvPr id="596" name="テキスト ボックス 595"/>
        <xdr:cNvSpPr txBox="1"/>
      </xdr:nvSpPr>
      <xdr:spPr>
        <a:xfrm>
          <a:off x="13436111" y="936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55,108</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13739</xdr:rowOff>
    </xdr:from>
    <xdr:to>
      <xdr:col>18</xdr:col>
      <xdr:colOff>492125</xdr:colOff>
      <xdr:row>56</xdr:row>
      <xdr:rowOff>115339</xdr:rowOff>
    </xdr:to>
    <xdr:sp macro="" textlink="">
      <xdr:nvSpPr>
        <xdr:cNvPr id="597" name="フローチャート : 判断 596"/>
        <xdr:cNvSpPr/>
      </xdr:nvSpPr>
      <xdr:spPr>
        <a:xfrm>
          <a:off x="12763500" y="961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131866</xdr:rowOff>
    </xdr:from>
    <xdr:ext cx="534377" cy="259045"/>
    <xdr:sp macro="" textlink="">
      <xdr:nvSpPr>
        <xdr:cNvPr id="598" name="テキスト ボックス 597"/>
        <xdr:cNvSpPr txBox="1"/>
      </xdr:nvSpPr>
      <xdr:spPr>
        <a:xfrm>
          <a:off x="12547111" y="939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53,603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9" name="テキスト ボックス 59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600" name="テキスト ボックス 59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601" name="テキスト ボックス 60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2" name="テキスト ボックス 60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3" name="テキスト ボックス 60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118536</xdr:rowOff>
    </xdr:from>
    <xdr:to>
      <xdr:col>23</xdr:col>
      <xdr:colOff>568325</xdr:colOff>
      <xdr:row>58</xdr:row>
      <xdr:rowOff>48686</xdr:rowOff>
    </xdr:to>
    <xdr:sp macro="" textlink="">
      <xdr:nvSpPr>
        <xdr:cNvPr id="604" name="円/楕円 603"/>
        <xdr:cNvSpPr/>
      </xdr:nvSpPr>
      <xdr:spPr>
        <a:xfrm>
          <a:off x="16268700" y="989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33463</xdr:rowOff>
    </xdr:from>
    <xdr:ext cx="534377" cy="259045"/>
    <xdr:sp macro="" textlink="">
      <xdr:nvSpPr>
        <xdr:cNvPr id="605" name="教育費該当値テキスト"/>
        <xdr:cNvSpPr txBox="1"/>
      </xdr:nvSpPr>
      <xdr:spPr>
        <a:xfrm>
          <a:off x="16370300" y="9806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36,685</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118275</xdr:rowOff>
    </xdr:from>
    <xdr:to>
      <xdr:col>22</xdr:col>
      <xdr:colOff>415925</xdr:colOff>
      <xdr:row>58</xdr:row>
      <xdr:rowOff>48425</xdr:rowOff>
    </xdr:to>
    <xdr:sp macro="" textlink="">
      <xdr:nvSpPr>
        <xdr:cNvPr id="606" name="円/楕円 605"/>
        <xdr:cNvSpPr/>
      </xdr:nvSpPr>
      <xdr:spPr>
        <a:xfrm>
          <a:off x="15430500" y="989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39552</xdr:rowOff>
    </xdr:from>
    <xdr:ext cx="534377" cy="259045"/>
    <xdr:sp macro="" textlink="">
      <xdr:nvSpPr>
        <xdr:cNvPr id="607" name="テキスト ボックス 606"/>
        <xdr:cNvSpPr txBox="1"/>
      </xdr:nvSpPr>
      <xdr:spPr>
        <a:xfrm>
          <a:off x="15214111" y="9983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36,701</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136465</xdr:rowOff>
    </xdr:from>
    <xdr:to>
      <xdr:col>21</xdr:col>
      <xdr:colOff>212725</xdr:colOff>
      <xdr:row>57</xdr:row>
      <xdr:rowOff>66615</xdr:rowOff>
    </xdr:to>
    <xdr:sp macro="" textlink="">
      <xdr:nvSpPr>
        <xdr:cNvPr id="608" name="円/楕円 607"/>
        <xdr:cNvSpPr/>
      </xdr:nvSpPr>
      <xdr:spPr>
        <a:xfrm>
          <a:off x="14541500" y="973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57742</xdr:rowOff>
    </xdr:from>
    <xdr:ext cx="534377" cy="259045"/>
    <xdr:sp macro="" textlink="">
      <xdr:nvSpPr>
        <xdr:cNvPr id="609" name="テキスト ボックス 608"/>
        <xdr:cNvSpPr txBox="1"/>
      </xdr:nvSpPr>
      <xdr:spPr>
        <a:xfrm>
          <a:off x="14325111" y="9830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46,087</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14164</xdr:rowOff>
    </xdr:from>
    <xdr:to>
      <xdr:col>20</xdr:col>
      <xdr:colOff>9525</xdr:colOff>
      <xdr:row>57</xdr:row>
      <xdr:rowOff>115764</xdr:rowOff>
    </xdr:to>
    <xdr:sp macro="" textlink="">
      <xdr:nvSpPr>
        <xdr:cNvPr id="610" name="円/楕円 609"/>
        <xdr:cNvSpPr/>
      </xdr:nvSpPr>
      <xdr:spPr>
        <a:xfrm>
          <a:off x="13652500" y="9786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106891</xdr:rowOff>
    </xdr:from>
    <xdr:ext cx="534377" cy="259045"/>
    <xdr:sp macro="" textlink="">
      <xdr:nvSpPr>
        <xdr:cNvPr id="611" name="テキスト ボックス 610"/>
        <xdr:cNvSpPr txBox="1"/>
      </xdr:nvSpPr>
      <xdr:spPr>
        <a:xfrm>
          <a:off x="13436111" y="9879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43,077</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52798</xdr:rowOff>
    </xdr:from>
    <xdr:to>
      <xdr:col>18</xdr:col>
      <xdr:colOff>492125</xdr:colOff>
      <xdr:row>57</xdr:row>
      <xdr:rowOff>154398</xdr:rowOff>
    </xdr:to>
    <xdr:sp macro="" textlink="">
      <xdr:nvSpPr>
        <xdr:cNvPr id="612" name="円/楕円 611"/>
        <xdr:cNvSpPr/>
      </xdr:nvSpPr>
      <xdr:spPr>
        <a:xfrm>
          <a:off x="12763500" y="982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145525</xdr:rowOff>
    </xdr:from>
    <xdr:ext cx="534377" cy="259045"/>
    <xdr:sp macro="" textlink="">
      <xdr:nvSpPr>
        <xdr:cNvPr id="613" name="テキスト ボックス 612"/>
        <xdr:cNvSpPr txBox="1"/>
      </xdr:nvSpPr>
      <xdr:spPr>
        <a:xfrm>
          <a:off x="12547111" y="9918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40,711</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4" name="正方形/長方形 61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5" name="正方形/長方形 61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6" name="正方形/長方形 61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7" name="正方形/長方形 61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8" name="正方形/長方形 61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9" name="正方形/長方形 61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20" name="正方形/長方形 61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1" name="正方形/長方形 62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2" name="テキスト ボックス 62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3" name="直線コネクタ 62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24" name="直線コネクタ 62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25" name="テキスト ボックス 624"/>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6" name="直線コネクタ 62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27" name="テキスト ボックス 626"/>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8" name="直線コネクタ 62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29" name="テキスト ボックス 628"/>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30" name="直線コネクタ 62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31" name="テキスト ボックス 630"/>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2" name="直線コネクタ 63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3" name="テキスト ボックス 63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12507</xdr:rowOff>
    </xdr:from>
    <xdr:to>
      <xdr:col>23</xdr:col>
      <xdr:colOff>516889</xdr:colOff>
      <xdr:row>78</xdr:row>
      <xdr:rowOff>139700</xdr:rowOff>
    </xdr:to>
    <xdr:cxnSp macro="">
      <xdr:nvCxnSpPr>
        <xdr:cNvPr id="635" name="直線コネクタ 634"/>
        <xdr:cNvCxnSpPr/>
      </xdr:nvCxnSpPr>
      <xdr:spPr>
        <a:xfrm flipV="1">
          <a:off x="16317595" y="12356907"/>
          <a:ext cx="1269" cy="115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36"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7" name="直線コネクタ 636"/>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130634</xdr:rowOff>
    </xdr:from>
    <xdr:ext cx="534377" cy="259045"/>
    <xdr:sp macro="" textlink="">
      <xdr:nvSpPr>
        <xdr:cNvPr id="638" name="災害復旧費最大値テキスト"/>
        <xdr:cNvSpPr txBox="1"/>
      </xdr:nvSpPr>
      <xdr:spPr>
        <a:xfrm>
          <a:off x="16370300" y="1213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25,282</a:t>
          </a:r>
          <a:endParaRPr kumimoji="1" lang="ja-JP" altLang="en-US" sz="1000" b="1">
            <a:latin typeface="ＭＳ Ｐゴシック"/>
          </a:endParaRPr>
        </a:p>
      </xdr:txBody>
    </xdr:sp>
    <xdr:clientData/>
  </xdr:oneCellAnchor>
  <xdr:twoCellAnchor>
    <xdr:from>
      <xdr:col>23</xdr:col>
      <xdr:colOff>428625</xdr:colOff>
      <xdr:row>72</xdr:row>
      <xdr:rowOff>12507</xdr:rowOff>
    </xdr:from>
    <xdr:to>
      <xdr:col>23</xdr:col>
      <xdr:colOff>606425</xdr:colOff>
      <xdr:row>72</xdr:row>
      <xdr:rowOff>12507</xdr:rowOff>
    </xdr:to>
    <xdr:cxnSp macro="">
      <xdr:nvCxnSpPr>
        <xdr:cNvPr id="639" name="直線コネクタ 638"/>
        <xdr:cNvCxnSpPr/>
      </xdr:nvCxnSpPr>
      <xdr:spPr>
        <a:xfrm>
          <a:off x="16230600" y="1235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75874</xdr:rowOff>
    </xdr:from>
    <xdr:to>
      <xdr:col>23</xdr:col>
      <xdr:colOff>517525</xdr:colOff>
      <xdr:row>78</xdr:row>
      <xdr:rowOff>138923</xdr:rowOff>
    </xdr:to>
    <xdr:cxnSp macro="">
      <xdr:nvCxnSpPr>
        <xdr:cNvPr id="640" name="直線コネクタ 639"/>
        <xdr:cNvCxnSpPr/>
      </xdr:nvCxnSpPr>
      <xdr:spPr>
        <a:xfrm>
          <a:off x="15481300" y="13448974"/>
          <a:ext cx="838200" cy="63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170116</xdr:rowOff>
    </xdr:from>
    <xdr:ext cx="469744" cy="259045"/>
    <xdr:sp macro="" textlink="">
      <xdr:nvSpPr>
        <xdr:cNvPr id="641" name="災害復旧費平均値テキスト"/>
        <xdr:cNvSpPr txBox="1"/>
      </xdr:nvSpPr>
      <xdr:spPr>
        <a:xfrm>
          <a:off x="16370300" y="132003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2,474</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147239</xdr:rowOff>
    </xdr:from>
    <xdr:to>
      <xdr:col>23</xdr:col>
      <xdr:colOff>568325</xdr:colOff>
      <xdr:row>78</xdr:row>
      <xdr:rowOff>77389</xdr:rowOff>
    </xdr:to>
    <xdr:sp macro="" textlink="">
      <xdr:nvSpPr>
        <xdr:cNvPr id="642" name="フローチャート : 判断 641"/>
        <xdr:cNvSpPr/>
      </xdr:nvSpPr>
      <xdr:spPr>
        <a:xfrm>
          <a:off x="16268700" y="13348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147563</xdr:rowOff>
    </xdr:from>
    <xdr:to>
      <xdr:col>22</xdr:col>
      <xdr:colOff>365125</xdr:colOff>
      <xdr:row>78</xdr:row>
      <xdr:rowOff>75874</xdr:rowOff>
    </xdr:to>
    <xdr:cxnSp macro="">
      <xdr:nvCxnSpPr>
        <xdr:cNvPr id="643" name="直線コネクタ 642"/>
        <xdr:cNvCxnSpPr/>
      </xdr:nvCxnSpPr>
      <xdr:spPr>
        <a:xfrm>
          <a:off x="14592300" y="13349213"/>
          <a:ext cx="889000" cy="99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56302</xdr:rowOff>
    </xdr:from>
    <xdr:to>
      <xdr:col>22</xdr:col>
      <xdr:colOff>415925</xdr:colOff>
      <xdr:row>77</xdr:row>
      <xdr:rowOff>157902</xdr:rowOff>
    </xdr:to>
    <xdr:sp macro="" textlink="">
      <xdr:nvSpPr>
        <xdr:cNvPr id="644" name="フローチャート : 判断 643"/>
        <xdr:cNvSpPr/>
      </xdr:nvSpPr>
      <xdr:spPr>
        <a:xfrm>
          <a:off x="15430500" y="1325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2979</xdr:rowOff>
    </xdr:from>
    <xdr:ext cx="469744" cy="259045"/>
    <xdr:sp macro="" textlink="">
      <xdr:nvSpPr>
        <xdr:cNvPr id="645" name="テキスト ボックス 644"/>
        <xdr:cNvSpPr txBox="1"/>
      </xdr:nvSpPr>
      <xdr:spPr>
        <a:xfrm>
          <a:off x="15246427" y="1303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4,463</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147563</xdr:rowOff>
    </xdr:from>
    <xdr:to>
      <xdr:col>21</xdr:col>
      <xdr:colOff>161925</xdr:colOff>
      <xdr:row>78</xdr:row>
      <xdr:rowOff>134077</xdr:rowOff>
    </xdr:to>
    <xdr:cxnSp macro="">
      <xdr:nvCxnSpPr>
        <xdr:cNvPr id="646" name="直線コネクタ 645"/>
        <xdr:cNvCxnSpPr/>
      </xdr:nvCxnSpPr>
      <xdr:spPr>
        <a:xfrm flipV="1">
          <a:off x="13703300" y="13349213"/>
          <a:ext cx="889000" cy="157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113818</xdr:rowOff>
    </xdr:from>
    <xdr:to>
      <xdr:col>21</xdr:col>
      <xdr:colOff>212725</xdr:colOff>
      <xdr:row>77</xdr:row>
      <xdr:rowOff>43968</xdr:rowOff>
    </xdr:to>
    <xdr:sp macro="" textlink="">
      <xdr:nvSpPr>
        <xdr:cNvPr id="647" name="フローチャート : 判断 646"/>
        <xdr:cNvSpPr/>
      </xdr:nvSpPr>
      <xdr:spPr>
        <a:xfrm>
          <a:off x="14541500" y="13144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75</xdr:row>
      <xdr:rowOff>60494</xdr:rowOff>
    </xdr:from>
    <xdr:ext cx="469744" cy="259045"/>
    <xdr:sp macro="" textlink="">
      <xdr:nvSpPr>
        <xdr:cNvPr id="648" name="テキスト ボックス 647"/>
        <xdr:cNvSpPr txBox="1"/>
      </xdr:nvSpPr>
      <xdr:spPr>
        <a:xfrm>
          <a:off x="14357427" y="12919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6,955</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127767</xdr:rowOff>
    </xdr:from>
    <xdr:to>
      <xdr:col>19</xdr:col>
      <xdr:colOff>644525</xdr:colOff>
      <xdr:row>78</xdr:row>
      <xdr:rowOff>134077</xdr:rowOff>
    </xdr:to>
    <xdr:cxnSp macro="">
      <xdr:nvCxnSpPr>
        <xdr:cNvPr id="649" name="直線コネクタ 648"/>
        <xdr:cNvCxnSpPr/>
      </xdr:nvCxnSpPr>
      <xdr:spPr>
        <a:xfrm>
          <a:off x="12814300" y="13500867"/>
          <a:ext cx="889000" cy="6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60827</xdr:rowOff>
    </xdr:from>
    <xdr:to>
      <xdr:col>20</xdr:col>
      <xdr:colOff>9525</xdr:colOff>
      <xdr:row>76</xdr:row>
      <xdr:rowOff>162427</xdr:rowOff>
    </xdr:to>
    <xdr:sp macro="" textlink="">
      <xdr:nvSpPr>
        <xdr:cNvPr id="650" name="フローチャート : 判断 649"/>
        <xdr:cNvSpPr/>
      </xdr:nvSpPr>
      <xdr:spPr>
        <a:xfrm>
          <a:off x="13652500" y="13091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75</xdr:row>
      <xdr:rowOff>7505</xdr:rowOff>
    </xdr:from>
    <xdr:ext cx="469744" cy="259045"/>
    <xdr:sp macro="" textlink="">
      <xdr:nvSpPr>
        <xdr:cNvPr id="651" name="テキスト ボックス 650"/>
        <xdr:cNvSpPr txBox="1"/>
      </xdr:nvSpPr>
      <xdr:spPr>
        <a:xfrm>
          <a:off x="13468427" y="12866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8,114</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99918</xdr:rowOff>
    </xdr:from>
    <xdr:to>
      <xdr:col>18</xdr:col>
      <xdr:colOff>492125</xdr:colOff>
      <xdr:row>77</xdr:row>
      <xdr:rowOff>30068</xdr:rowOff>
    </xdr:to>
    <xdr:sp macro="" textlink="">
      <xdr:nvSpPr>
        <xdr:cNvPr id="652" name="フローチャート : 判断 651"/>
        <xdr:cNvSpPr/>
      </xdr:nvSpPr>
      <xdr:spPr>
        <a:xfrm>
          <a:off x="12763500" y="1313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75</xdr:row>
      <xdr:rowOff>46596</xdr:rowOff>
    </xdr:from>
    <xdr:ext cx="469744" cy="259045"/>
    <xdr:sp macro="" textlink="">
      <xdr:nvSpPr>
        <xdr:cNvPr id="653" name="テキスト ボックス 652"/>
        <xdr:cNvSpPr txBox="1"/>
      </xdr:nvSpPr>
      <xdr:spPr>
        <a:xfrm>
          <a:off x="12579427" y="12905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7,259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4" name="テキスト ボックス 65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5" name="テキスト ボックス 65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6" name="テキスト ボックス 65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7" name="テキスト ボックス 65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8" name="テキスト ボックス 65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88123</xdr:rowOff>
    </xdr:from>
    <xdr:to>
      <xdr:col>23</xdr:col>
      <xdr:colOff>568325</xdr:colOff>
      <xdr:row>79</xdr:row>
      <xdr:rowOff>18273</xdr:rowOff>
    </xdr:to>
    <xdr:sp macro="" textlink="">
      <xdr:nvSpPr>
        <xdr:cNvPr id="659" name="円/楕円 658"/>
        <xdr:cNvSpPr/>
      </xdr:nvSpPr>
      <xdr:spPr>
        <a:xfrm>
          <a:off x="16268700" y="13461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3050</xdr:rowOff>
    </xdr:from>
    <xdr:ext cx="313932" cy="259045"/>
    <xdr:sp macro="" textlink="">
      <xdr:nvSpPr>
        <xdr:cNvPr id="660" name="災害復旧費該当値テキスト"/>
        <xdr:cNvSpPr txBox="1"/>
      </xdr:nvSpPr>
      <xdr:spPr>
        <a:xfrm>
          <a:off x="16370300" y="133761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25074</xdr:rowOff>
    </xdr:from>
    <xdr:to>
      <xdr:col>22</xdr:col>
      <xdr:colOff>415925</xdr:colOff>
      <xdr:row>78</xdr:row>
      <xdr:rowOff>126674</xdr:rowOff>
    </xdr:to>
    <xdr:sp macro="" textlink="">
      <xdr:nvSpPr>
        <xdr:cNvPr id="661" name="円/楕円 660"/>
        <xdr:cNvSpPr/>
      </xdr:nvSpPr>
      <xdr:spPr>
        <a:xfrm>
          <a:off x="15430500" y="1339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117801</xdr:rowOff>
    </xdr:from>
    <xdr:ext cx="469744" cy="259045"/>
    <xdr:sp macro="" textlink="">
      <xdr:nvSpPr>
        <xdr:cNvPr id="662" name="テキスト ボックス 661"/>
        <xdr:cNvSpPr txBox="1"/>
      </xdr:nvSpPr>
      <xdr:spPr>
        <a:xfrm>
          <a:off x="15246427" y="13490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1,396</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96763</xdr:rowOff>
    </xdr:from>
    <xdr:to>
      <xdr:col>21</xdr:col>
      <xdr:colOff>212725</xdr:colOff>
      <xdr:row>78</xdr:row>
      <xdr:rowOff>26913</xdr:rowOff>
    </xdr:to>
    <xdr:sp macro="" textlink="">
      <xdr:nvSpPr>
        <xdr:cNvPr id="663" name="円/楕円 662"/>
        <xdr:cNvSpPr/>
      </xdr:nvSpPr>
      <xdr:spPr>
        <a:xfrm>
          <a:off x="14541500" y="13298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18040</xdr:rowOff>
    </xdr:from>
    <xdr:ext cx="469744" cy="259045"/>
    <xdr:sp macro="" textlink="">
      <xdr:nvSpPr>
        <xdr:cNvPr id="664" name="テキスト ボックス 663"/>
        <xdr:cNvSpPr txBox="1"/>
      </xdr:nvSpPr>
      <xdr:spPr>
        <a:xfrm>
          <a:off x="14357427" y="13391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3,578</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83277</xdr:rowOff>
    </xdr:from>
    <xdr:to>
      <xdr:col>20</xdr:col>
      <xdr:colOff>9525</xdr:colOff>
      <xdr:row>79</xdr:row>
      <xdr:rowOff>13427</xdr:rowOff>
    </xdr:to>
    <xdr:sp macro="" textlink="">
      <xdr:nvSpPr>
        <xdr:cNvPr id="665" name="円/楕円 664"/>
        <xdr:cNvSpPr/>
      </xdr:nvSpPr>
      <xdr:spPr>
        <a:xfrm>
          <a:off x="13652500" y="13456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4554</xdr:rowOff>
    </xdr:from>
    <xdr:ext cx="378565" cy="259045"/>
    <xdr:sp macro="" textlink="">
      <xdr:nvSpPr>
        <xdr:cNvPr id="666" name="テキスト ボックス 665"/>
        <xdr:cNvSpPr txBox="1"/>
      </xdr:nvSpPr>
      <xdr:spPr>
        <a:xfrm>
          <a:off x="13514017" y="135491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76967</xdr:rowOff>
    </xdr:from>
    <xdr:to>
      <xdr:col>18</xdr:col>
      <xdr:colOff>492125</xdr:colOff>
      <xdr:row>79</xdr:row>
      <xdr:rowOff>7117</xdr:rowOff>
    </xdr:to>
    <xdr:sp macro="" textlink="">
      <xdr:nvSpPr>
        <xdr:cNvPr id="667" name="円/楕円 666"/>
        <xdr:cNvSpPr/>
      </xdr:nvSpPr>
      <xdr:spPr>
        <a:xfrm>
          <a:off x="12763500" y="13450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78</xdr:row>
      <xdr:rowOff>169694</xdr:rowOff>
    </xdr:from>
    <xdr:ext cx="378565" cy="259045"/>
    <xdr:sp macro="" textlink="">
      <xdr:nvSpPr>
        <xdr:cNvPr id="668" name="テキスト ボックス 667"/>
        <xdr:cNvSpPr txBox="1"/>
      </xdr:nvSpPr>
      <xdr:spPr>
        <a:xfrm>
          <a:off x="12625017" y="135427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9" name="正方形/長方形 66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70" name="正方形/長方形 66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1" name="正方形/長方形 67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2" name="正方形/長方形 67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3" name="正方形/長方形 67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4" name="正方形/長方形 67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5" name="正方形/長方形 67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52,485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6" name="正方形/長方形 67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7" name="テキスト ボックス 67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8" name="直線コネクタ 67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9" name="直線コネクタ 67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80" name="テキスト ボックス 67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81" name="直線コネクタ 68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2" name="テキスト ボックス 68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3" name="直線コネクタ 68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4" name="テキスト ボックス 68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5" name="直線コネクタ 68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6" name="テキスト ボックス 68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7" name="直線コネクタ 68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88" name="テキスト ボックス 687"/>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9" name="直線コネクタ 68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90" name="テキスト ボックス 689"/>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1" name="直線コネクタ 69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2" name="テキスト ボックス 69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143511</xdr:rowOff>
    </xdr:from>
    <xdr:to>
      <xdr:col>23</xdr:col>
      <xdr:colOff>516889</xdr:colOff>
      <xdr:row>98</xdr:row>
      <xdr:rowOff>122293</xdr:rowOff>
    </xdr:to>
    <xdr:cxnSp macro="">
      <xdr:nvCxnSpPr>
        <xdr:cNvPr id="694" name="直線コネクタ 693"/>
        <xdr:cNvCxnSpPr/>
      </xdr:nvCxnSpPr>
      <xdr:spPr>
        <a:xfrm flipV="1">
          <a:off x="16317595" y="15574011"/>
          <a:ext cx="1269" cy="1350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126120</xdr:rowOff>
    </xdr:from>
    <xdr:ext cx="534377" cy="259045"/>
    <xdr:sp macro="" textlink="">
      <xdr:nvSpPr>
        <xdr:cNvPr id="695" name="公債費最小値テキスト"/>
        <xdr:cNvSpPr txBox="1"/>
      </xdr:nvSpPr>
      <xdr:spPr>
        <a:xfrm>
          <a:off x="16370300" y="16928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13,599</a:t>
          </a:r>
          <a:endParaRPr kumimoji="1" lang="ja-JP" altLang="en-US" sz="1000" b="1">
            <a:latin typeface="ＭＳ Ｐゴシック"/>
          </a:endParaRPr>
        </a:p>
      </xdr:txBody>
    </xdr:sp>
    <xdr:clientData/>
  </xdr:oneCellAnchor>
  <xdr:twoCellAnchor>
    <xdr:from>
      <xdr:col>23</xdr:col>
      <xdr:colOff>428625</xdr:colOff>
      <xdr:row>98</xdr:row>
      <xdr:rowOff>122293</xdr:rowOff>
    </xdr:from>
    <xdr:to>
      <xdr:col>23</xdr:col>
      <xdr:colOff>606425</xdr:colOff>
      <xdr:row>98</xdr:row>
      <xdr:rowOff>122293</xdr:rowOff>
    </xdr:to>
    <xdr:cxnSp macro="">
      <xdr:nvCxnSpPr>
        <xdr:cNvPr id="696" name="直線コネクタ 695"/>
        <xdr:cNvCxnSpPr/>
      </xdr:nvCxnSpPr>
      <xdr:spPr>
        <a:xfrm>
          <a:off x="16230600" y="16924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90188</xdr:rowOff>
    </xdr:from>
    <xdr:ext cx="599010" cy="259045"/>
    <xdr:sp macro="" textlink="">
      <xdr:nvSpPr>
        <xdr:cNvPr id="697" name="公債費最大値テキスト"/>
        <xdr:cNvSpPr txBox="1"/>
      </xdr:nvSpPr>
      <xdr:spPr>
        <a:xfrm>
          <a:off x="16370300" y="15349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137,650</a:t>
          </a:r>
          <a:endParaRPr kumimoji="1" lang="ja-JP" altLang="en-US" sz="1000" b="1">
            <a:latin typeface="ＭＳ Ｐゴシック"/>
          </a:endParaRPr>
        </a:p>
      </xdr:txBody>
    </xdr:sp>
    <xdr:clientData/>
  </xdr:oneCellAnchor>
  <xdr:twoCellAnchor>
    <xdr:from>
      <xdr:col>23</xdr:col>
      <xdr:colOff>428625</xdr:colOff>
      <xdr:row>90</xdr:row>
      <xdr:rowOff>143511</xdr:rowOff>
    </xdr:from>
    <xdr:to>
      <xdr:col>23</xdr:col>
      <xdr:colOff>606425</xdr:colOff>
      <xdr:row>90</xdr:row>
      <xdr:rowOff>143511</xdr:rowOff>
    </xdr:to>
    <xdr:cxnSp macro="">
      <xdr:nvCxnSpPr>
        <xdr:cNvPr id="698" name="直線コネクタ 697"/>
        <xdr:cNvCxnSpPr/>
      </xdr:nvCxnSpPr>
      <xdr:spPr>
        <a:xfrm>
          <a:off x="16230600" y="15574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72045</xdr:rowOff>
    </xdr:from>
    <xdr:to>
      <xdr:col>23</xdr:col>
      <xdr:colOff>517525</xdr:colOff>
      <xdr:row>96</xdr:row>
      <xdr:rowOff>75975</xdr:rowOff>
    </xdr:to>
    <xdr:cxnSp macro="">
      <xdr:nvCxnSpPr>
        <xdr:cNvPr id="699" name="直線コネクタ 698"/>
        <xdr:cNvCxnSpPr/>
      </xdr:nvCxnSpPr>
      <xdr:spPr>
        <a:xfrm flipV="1">
          <a:off x="15481300" y="16531245"/>
          <a:ext cx="838200" cy="3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36840</xdr:rowOff>
    </xdr:from>
    <xdr:ext cx="534377" cy="259045"/>
    <xdr:sp macro="" textlink="">
      <xdr:nvSpPr>
        <xdr:cNvPr id="700" name="公債費平均値テキスト"/>
        <xdr:cNvSpPr txBox="1"/>
      </xdr:nvSpPr>
      <xdr:spPr>
        <a:xfrm>
          <a:off x="16370300" y="161531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66,134</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13963</xdr:rowOff>
    </xdr:from>
    <xdr:to>
      <xdr:col>23</xdr:col>
      <xdr:colOff>568325</xdr:colOff>
      <xdr:row>95</xdr:row>
      <xdr:rowOff>115563</xdr:rowOff>
    </xdr:to>
    <xdr:sp macro="" textlink="">
      <xdr:nvSpPr>
        <xdr:cNvPr id="701" name="フローチャート : 判断 700"/>
        <xdr:cNvSpPr/>
      </xdr:nvSpPr>
      <xdr:spPr>
        <a:xfrm>
          <a:off x="16268700" y="16301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68845</xdr:rowOff>
    </xdr:from>
    <xdr:to>
      <xdr:col>22</xdr:col>
      <xdr:colOff>365125</xdr:colOff>
      <xdr:row>96</xdr:row>
      <xdr:rowOff>75975</xdr:rowOff>
    </xdr:to>
    <xdr:cxnSp macro="">
      <xdr:nvCxnSpPr>
        <xdr:cNvPr id="702" name="直線コネクタ 701"/>
        <xdr:cNvCxnSpPr/>
      </xdr:nvCxnSpPr>
      <xdr:spPr>
        <a:xfrm>
          <a:off x="14592300" y="16528045"/>
          <a:ext cx="889000" cy="7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30096</xdr:rowOff>
    </xdr:from>
    <xdr:to>
      <xdr:col>22</xdr:col>
      <xdr:colOff>415925</xdr:colOff>
      <xdr:row>95</xdr:row>
      <xdr:rowOff>131696</xdr:rowOff>
    </xdr:to>
    <xdr:sp macro="" textlink="">
      <xdr:nvSpPr>
        <xdr:cNvPr id="703" name="フローチャート : 判断 702"/>
        <xdr:cNvSpPr/>
      </xdr:nvSpPr>
      <xdr:spPr>
        <a:xfrm>
          <a:off x="15430500" y="16317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148223</xdr:rowOff>
    </xdr:from>
    <xdr:ext cx="534377" cy="259045"/>
    <xdr:sp macro="" textlink="">
      <xdr:nvSpPr>
        <xdr:cNvPr id="704" name="テキスト ボックス 703"/>
        <xdr:cNvSpPr txBox="1"/>
      </xdr:nvSpPr>
      <xdr:spPr>
        <a:xfrm>
          <a:off x="15214111" y="16093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64,652</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54541</xdr:rowOff>
    </xdr:from>
    <xdr:to>
      <xdr:col>21</xdr:col>
      <xdr:colOff>161925</xdr:colOff>
      <xdr:row>96</xdr:row>
      <xdr:rowOff>68845</xdr:rowOff>
    </xdr:to>
    <xdr:cxnSp macro="">
      <xdr:nvCxnSpPr>
        <xdr:cNvPr id="705" name="直線コネクタ 704"/>
        <xdr:cNvCxnSpPr/>
      </xdr:nvCxnSpPr>
      <xdr:spPr>
        <a:xfrm>
          <a:off x="13703300" y="16513741"/>
          <a:ext cx="889000" cy="14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36430</xdr:rowOff>
    </xdr:from>
    <xdr:to>
      <xdr:col>21</xdr:col>
      <xdr:colOff>212725</xdr:colOff>
      <xdr:row>95</xdr:row>
      <xdr:rowOff>138030</xdr:rowOff>
    </xdr:to>
    <xdr:sp macro="" textlink="">
      <xdr:nvSpPr>
        <xdr:cNvPr id="706" name="フローチャート : 判断 705"/>
        <xdr:cNvSpPr/>
      </xdr:nvSpPr>
      <xdr:spPr>
        <a:xfrm>
          <a:off x="14541500" y="1632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154557</xdr:rowOff>
    </xdr:from>
    <xdr:ext cx="534377" cy="259045"/>
    <xdr:sp macro="" textlink="">
      <xdr:nvSpPr>
        <xdr:cNvPr id="707" name="テキスト ボックス 706"/>
        <xdr:cNvSpPr txBox="1"/>
      </xdr:nvSpPr>
      <xdr:spPr>
        <a:xfrm>
          <a:off x="14325111" y="16099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64,070</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32694</xdr:rowOff>
    </xdr:from>
    <xdr:to>
      <xdr:col>19</xdr:col>
      <xdr:colOff>644525</xdr:colOff>
      <xdr:row>96</xdr:row>
      <xdr:rowOff>54541</xdr:rowOff>
    </xdr:to>
    <xdr:cxnSp macro="">
      <xdr:nvCxnSpPr>
        <xdr:cNvPr id="708" name="直線コネクタ 707"/>
        <xdr:cNvCxnSpPr/>
      </xdr:nvCxnSpPr>
      <xdr:spPr>
        <a:xfrm>
          <a:off x="12814300" y="16491894"/>
          <a:ext cx="889000" cy="21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32534</xdr:rowOff>
    </xdr:from>
    <xdr:to>
      <xdr:col>20</xdr:col>
      <xdr:colOff>9525</xdr:colOff>
      <xdr:row>95</xdr:row>
      <xdr:rowOff>134134</xdr:rowOff>
    </xdr:to>
    <xdr:sp macro="" textlink="">
      <xdr:nvSpPr>
        <xdr:cNvPr id="709" name="フローチャート : 判断 708"/>
        <xdr:cNvSpPr/>
      </xdr:nvSpPr>
      <xdr:spPr>
        <a:xfrm>
          <a:off x="13652500" y="16320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150661</xdr:rowOff>
    </xdr:from>
    <xdr:ext cx="534377" cy="259045"/>
    <xdr:sp macro="" textlink="">
      <xdr:nvSpPr>
        <xdr:cNvPr id="710" name="テキスト ボックス 709"/>
        <xdr:cNvSpPr txBox="1"/>
      </xdr:nvSpPr>
      <xdr:spPr>
        <a:xfrm>
          <a:off x="13436111" y="16095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64,428</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6789</xdr:rowOff>
    </xdr:from>
    <xdr:to>
      <xdr:col>18</xdr:col>
      <xdr:colOff>492125</xdr:colOff>
      <xdr:row>95</xdr:row>
      <xdr:rowOff>108389</xdr:rowOff>
    </xdr:to>
    <xdr:sp macro="" textlink="">
      <xdr:nvSpPr>
        <xdr:cNvPr id="711" name="フローチャート : 判断 710"/>
        <xdr:cNvSpPr/>
      </xdr:nvSpPr>
      <xdr:spPr>
        <a:xfrm>
          <a:off x="12763500" y="1629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124916</xdr:rowOff>
    </xdr:from>
    <xdr:ext cx="534377" cy="259045"/>
    <xdr:sp macro="" textlink="">
      <xdr:nvSpPr>
        <xdr:cNvPr id="712" name="テキスト ボックス 711"/>
        <xdr:cNvSpPr txBox="1"/>
      </xdr:nvSpPr>
      <xdr:spPr>
        <a:xfrm>
          <a:off x="12547111" y="16069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66,793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3" name="テキスト ボックス 71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4" name="テキスト ボックス 71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5" name="テキスト ボックス 71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6" name="テキスト ボックス 71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7" name="テキスト ボックス 71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21245</xdr:rowOff>
    </xdr:from>
    <xdr:to>
      <xdr:col>23</xdr:col>
      <xdr:colOff>568325</xdr:colOff>
      <xdr:row>96</xdr:row>
      <xdr:rowOff>122845</xdr:rowOff>
    </xdr:to>
    <xdr:sp macro="" textlink="">
      <xdr:nvSpPr>
        <xdr:cNvPr id="718" name="円/楕円 717"/>
        <xdr:cNvSpPr/>
      </xdr:nvSpPr>
      <xdr:spPr>
        <a:xfrm>
          <a:off x="16268700" y="1648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171122</xdr:rowOff>
    </xdr:from>
    <xdr:ext cx="534377" cy="259045"/>
    <xdr:sp macro="" textlink="">
      <xdr:nvSpPr>
        <xdr:cNvPr id="719" name="公債費該当値テキスト"/>
        <xdr:cNvSpPr txBox="1"/>
      </xdr:nvSpPr>
      <xdr:spPr>
        <a:xfrm>
          <a:off x="16370300" y="16458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49,715</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25175</xdr:rowOff>
    </xdr:from>
    <xdr:to>
      <xdr:col>22</xdr:col>
      <xdr:colOff>415925</xdr:colOff>
      <xdr:row>96</xdr:row>
      <xdr:rowOff>126775</xdr:rowOff>
    </xdr:to>
    <xdr:sp macro="" textlink="">
      <xdr:nvSpPr>
        <xdr:cNvPr id="720" name="円/楕円 719"/>
        <xdr:cNvSpPr/>
      </xdr:nvSpPr>
      <xdr:spPr>
        <a:xfrm>
          <a:off x="15430500" y="1648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117902</xdr:rowOff>
    </xdr:from>
    <xdr:ext cx="534377" cy="259045"/>
    <xdr:sp macro="" textlink="">
      <xdr:nvSpPr>
        <xdr:cNvPr id="721" name="テキスト ボックス 720"/>
        <xdr:cNvSpPr txBox="1"/>
      </xdr:nvSpPr>
      <xdr:spPr>
        <a:xfrm>
          <a:off x="15214111" y="16577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49,354</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18045</xdr:rowOff>
    </xdr:from>
    <xdr:to>
      <xdr:col>21</xdr:col>
      <xdr:colOff>212725</xdr:colOff>
      <xdr:row>96</xdr:row>
      <xdr:rowOff>119645</xdr:rowOff>
    </xdr:to>
    <xdr:sp macro="" textlink="">
      <xdr:nvSpPr>
        <xdr:cNvPr id="722" name="円/楕円 721"/>
        <xdr:cNvSpPr/>
      </xdr:nvSpPr>
      <xdr:spPr>
        <a:xfrm>
          <a:off x="14541500" y="1647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110772</xdr:rowOff>
    </xdr:from>
    <xdr:ext cx="534377" cy="259045"/>
    <xdr:sp macro="" textlink="">
      <xdr:nvSpPr>
        <xdr:cNvPr id="723" name="テキスト ボックス 722"/>
        <xdr:cNvSpPr txBox="1"/>
      </xdr:nvSpPr>
      <xdr:spPr>
        <a:xfrm>
          <a:off x="14325111" y="16569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50,009</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3741</xdr:rowOff>
    </xdr:from>
    <xdr:to>
      <xdr:col>20</xdr:col>
      <xdr:colOff>9525</xdr:colOff>
      <xdr:row>96</xdr:row>
      <xdr:rowOff>105341</xdr:rowOff>
    </xdr:to>
    <xdr:sp macro="" textlink="">
      <xdr:nvSpPr>
        <xdr:cNvPr id="724" name="円/楕円 723"/>
        <xdr:cNvSpPr/>
      </xdr:nvSpPr>
      <xdr:spPr>
        <a:xfrm>
          <a:off x="13652500" y="16462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96468</xdr:rowOff>
    </xdr:from>
    <xdr:ext cx="534377" cy="259045"/>
    <xdr:sp macro="" textlink="">
      <xdr:nvSpPr>
        <xdr:cNvPr id="725" name="テキスト ボックス 724"/>
        <xdr:cNvSpPr txBox="1"/>
      </xdr:nvSpPr>
      <xdr:spPr>
        <a:xfrm>
          <a:off x="13436111" y="16555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51,323</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153344</xdr:rowOff>
    </xdr:from>
    <xdr:to>
      <xdr:col>18</xdr:col>
      <xdr:colOff>492125</xdr:colOff>
      <xdr:row>96</xdr:row>
      <xdr:rowOff>83494</xdr:rowOff>
    </xdr:to>
    <xdr:sp macro="" textlink="">
      <xdr:nvSpPr>
        <xdr:cNvPr id="726" name="円/楕円 725"/>
        <xdr:cNvSpPr/>
      </xdr:nvSpPr>
      <xdr:spPr>
        <a:xfrm>
          <a:off x="12763500" y="1644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74621</xdr:rowOff>
    </xdr:from>
    <xdr:ext cx="534377" cy="259045"/>
    <xdr:sp macro="" textlink="">
      <xdr:nvSpPr>
        <xdr:cNvPr id="727" name="テキスト ボックス 726"/>
        <xdr:cNvSpPr txBox="1"/>
      </xdr:nvSpPr>
      <xdr:spPr>
        <a:xfrm>
          <a:off x="12547111" y="16533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53,330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8" name="正方形/長方形 72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9" name="正方形/長方形 72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30" name="正方形/長方形 72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1" name="正方形/長方形 73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2" name="正方形/長方形 73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3" name="正方形/長方形 73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4" name="正方形/長方形 73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5" name="正方形/長方形 73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6" name="テキスト ボックス 73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7" name="直線コネクタ 73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8" name="直線コネクタ 73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9" name="テキスト ボックス 73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40" name="直線コネクタ 73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741" name="テキスト ボックス 740"/>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2" name="直線コネクタ 74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33</xdr:row>
      <xdr:rowOff>168927</xdr:rowOff>
    </xdr:from>
    <xdr:ext cx="377026" cy="259045"/>
    <xdr:sp macro="" textlink="">
      <xdr:nvSpPr>
        <xdr:cNvPr id="743" name="テキスト ボックス 742"/>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4" name="直線コネクタ 74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31</xdr:row>
      <xdr:rowOff>130827</xdr:rowOff>
    </xdr:from>
    <xdr:ext cx="377026" cy="259045"/>
    <xdr:sp macro="" textlink="">
      <xdr:nvSpPr>
        <xdr:cNvPr id="745" name="テキスト ボックス 744"/>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6" name="直線コネクタ 74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7" name="テキスト ボックス 746"/>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8" name="直線コネクタ 74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9" name="テキスト ボックス 74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5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29</xdr:row>
      <xdr:rowOff>160020</xdr:rowOff>
    </xdr:from>
    <xdr:to>
      <xdr:col>32</xdr:col>
      <xdr:colOff>186689</xdr:colOff>
      <xdr:row>39</xdr:row>
      <xdr:rowOff>44450</xdr:rowOff>
    </xdr:to>
    <xdr:cxnSp macro="">
      <xdr:nvCxnSpPr>
        <xdr:cNvPr id="751" name="直線コネクタ 750"/>
        <xdr:cNvCxnSpPr/>
      </xdr:nvCxnSpPr>
      <xdr:spPr>
        <a:xfrm flipV="1">
          <a:off x="22159595" y="5132070"/>
          <a:ext cx="1269" cy="1598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53357</xdr:rowOff>
    </xdr:from>
    <xdr:ext cx="249299" cy="259045"/>
    <xdr:sp macro="" textlink="">
      <xdr:nvSpPr>
        <xdr:cNvPr id="752" name="諸支出金最小値テキスト"/>
        <xdr:cNvSpPr txBox="1"/>
      </xdr:nvSpPr>
      <xdr:spPr>
        <a:xfrm>
          <a:off x="22212300" y="6739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3" name="直線コネクタ 75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106697</xdr:rowOff>
    </xdr:from>
    <xdr:ext cx="469744" cy="259045"/>
    <xdr:sp macro="" textlink="">
      <xdr:nvSpPr>
        <xdr:cNvPr id="754" name="諸支出金最大値テキスト"/>
        <xdr:cNvSpPr txBox="1"/>
      </xdr:nvSpPr>
      <xdr:spPr>
        <a:xfrm>
          <a:off x="22212300" y="4907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1,259</a:t>
          </a:r>
          <a:endParaRPr kumimoji="1" lang="ja-JP" altLang="en-US" sz="1000" b="1">
            <a:latin typeface="ＭＳ Ｐゴシック"/>
          </a:endParaRPr>
        </a:p>
      </xdr:txBody>
    </xdr:sp>
    <xdr:clientData/>
  </xdr:oneCellAnchor>
  <xdr:twoCellAnchor>
    <xdr:from>
      <xdr:col>32</xdr:col>
      <xdr:colOff>98425</xdr:colOff>
      <xdr:row>29</xdr:row>
      <xdr:rowOff>160020</xdr:rowOff>
    </xdr:from>
    <xdr:to>
      <xdr:col>32</xdr:col>
      <xdr:colOff>276225</xdr:colOff>
      <xdr:row>29</xdr:row>
      <xdr:rowOff>160020</xdr:rowOff>
    </xdr:to>
    <xdr:cxnSp macro="">
      <xdr:nvCxnSpPr>
        <xdr:cNvPr id="755" name="直線コネクタ 754"/>
        <xdr:cNvCxnSpPr/>
      </xdr:nvCxnSpPr>
      <xdr:spPr>
        <a:xfrm>
          <a:off x="22072600" y="5132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6" name="直線コネクタ 75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142257</xdr:rowOff>
    </xdr:from>
    <xdr:ext cx="313932" cy="259045"/>
    <xdr:sp macro="" textlink="">
      <xdr:nvSpPr>
        <xdr:cNvPr id="757" name="諸支出金平均値テキスト"/>
        <xdr:cNvSpPr txBox="1"/>
      </xdr:nvSpPr>
      <xdr:spPr>
        <a:xfrm>
          <a:off x="22212300" y="648590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119380</xdr:rowOff>
    </xdr:from>
    <xdr:to>
      <xdr:col>32</xdr:col>
      <xdr:colOff>238125</xdr:colOff>
      <xdr:row>39</xdr:row>
      <xdr:rowOff>49530</xdr:rowOff>
    </xdr:to>
    <xdr:sp macro="" textlink="">
      <xdr:nvSpPr>
        <xdr:cNvPr id="758" name="フローチャート : 判断 757"/>
        <xdr:cNvSpPr/>
      </xdr:nvSpPr>
      <xdr:spPr>
        <a:xfrm>
          <a:off x="22110700" y="6634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9" name="直線コネクタ 75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24130</xdr:rowOff>
    </xdr:from>
    <xdr:to>
      <xdr:col>31</xdr:col>
      <xdr:colOff>85725</xdr:colOff>
      <xdr:row>37</xdr:row>
      <xdr:rowOff>125730</xdr:rowOff>
    </xdr:to>
    <xdr:sp macro="" textlink="">
      <xdr:nvSpPr>
        <xdr:cNvPr id="760" name="フローチャート : 判断 759"/>
        <xdr:cNvSpPr/>
      </xdr:nvSpPr>
      <xdr:spPr>
        <a:xfrm>
          <a:off x="21272500" y="6367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35</xdr:row>
      <xdr:rowOff>142257</xdr:rowOff>
    </xdr:from>
    <xdr:ext cx="378565" cy="259045"/>
    <xdr:sp macro="" textlink="">
      <xdr:nvSpPr>
        <xdr:cNvPr id="761" name="テキスト ボックス 760"/>
        <xdr:cNvSpPr txBox="1"/>
      </xdr:nvSpPr>
      <xdr:spPr>
        <a:xfrm>
          <a:off x="21134017" y="6143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62" name="直線コネクタ 76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35</xdr:row>
      <xdr:rowOff>114300</xdr:rowOff>
    </xdr:from>
    <xdr:to>
      <xdr:col>29</xdr:col>
      <xdr:colOff>568325</xdr:colOff>
      <xdr:row>36</xdr:row>
      <xdr:rowOff>44450</xdr:rowOff>
    </xdr:to>
    <xdr:sp macro="" textlink="">
      <xdr:nvSpPr>
        <xdr:cNvPr id="763" name="フローチャート : 判断 762"/>
        <xdr:cNvSpPr/>
      </xdr:nvSpPr>
      <xdr:spPr>
        <a:xfrm>
          <a:off x="203835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34</xdr:row>
      <xdr:rowOff>60977</xdr:rowOff>
    </xdr:from>
    <xdr:ext cx="378565" cy="259045"/>
    <xdr:sp macro="" textlink="">
      <xdr:nvSpPr>
        <xdr:cNvPr id="764" name="テキスト ボックス 763"/>
        <xdr:cNvSpPr txBox="1"/>
      </xdr:nvSpPr>
      <xdr:spPr>
        <a:xfrm>
          <a:off x="20245017" y="5890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5" name="直線コネクタ 76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35</xdr:row>
      <xdr:rowOff>49530</xdr:rowOff>
    </xdr:from>
    <xdr:to>
      <xdr:col>28</xdr:col>
      <xdr:colOff>365125</xdr:colOff>
      <xdr:row>35</xdr:row>
      <xdr:rowOff>151130</xdr:rowOff>
    </xdr:to>
    <xdr:sp macro="" textlink="">
      <xdr:nvSpPr>
        <xdr:cNvPr id="766" name="フローチャート : 判断 765"/>
        <xdr:cNvSpPr/>
      </xdr:nvSpPr>
      <xdr:spPr>
        <a:xfrm>
          <a:off x="19494500" y="605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33</xdr:row>
      <xdr:rowOff>167657</xdr:rowOff>
    </xdr:from>
    <xdr:ext cx="378565" cy="259045"/>
    <xdr:sp macro="" textlink="">
      <xdr:nvSpPr>
        <xdr:cNvPr id="767" name="テキスト ボックス 766"/>
        <xdr:cNvSpPr txBox="1"/>
      </xdr:nvSpPr>
      <xdr:spPr>
        <a:xfrm>
          <a:off x="19356017" y="5825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99060</xdr:rowOff>
    </xdr:from>
    <xdr:to>
      <xdr:col>27</xdr:col>
      <xdr:colOff>161925</xdr:colOff>
      <xdr:row>38</xdr:row>
      <xdr:rowOff>29210</xdr:rowOff>
    </xdr:to>
    <xdr:sp macro="" textlink="">
      <xdr:nvSpPr>
        <xdr:cNvPr id="768" name="フローチャート : 判断 767"/>
        <xdr:cNvSpPr/>
      </xdr:nvSpPr>
      <xdr:spPr>
        <a:xfrm>
          <a:off x="18605500" y="644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45737</xdr:rowOff>
    </xdr:from>
    <xdr:ext cx="378565" cy="259045"/>
    <xdr:sp macro="" textlink="">
      <xdr:nvSpPr>
        <xdr:cNvPr id="769" name="テキスト ボックス 768"/>
        <xdr:cNvSpPr txBox="1"/>
      </xdr:nvSpPr>
      <xdr:spPr>
        <a:xfrm>
          <a:off x="18467017" y="62179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70" name="テキスト ボックス 76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1" name="テキスト ボックス 77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2" name="テキスト ボックス 77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3" name="テキスト ボックス 77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4" name="テキスト ボックス 77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5" name="円/楕円 77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97807</xdr:rowOff>
    </xdr:from>
    <xdr:ext cx="249299" cy="259045"/>
    <xdr:sp macro="" textlink="">
      <xdr:nvSpPr>
        <xdr:cNvPr id="776" name="諸支出金該当値テキスト"/>
        <xdr:cNvSpPr txBox="1"/>
      </xdr:nvSpPr>
      <xdr:spPr>
        <a:xfrm>
          <a:off x="22212300" y="6612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7" name="円/楕円 77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8" name="テキスト ボックス 777"/>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9" name="円/楕円 77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80" name="テキスト ボックス 779"/>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81" name="円/楕円 78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82" name="テキスト ボックス 781"/>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3" name="円/楕円 78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4" name="テキスト ボックス 783"/>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5" name="正方形/長方形 78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6" name="正方形/長方形 78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7" name="正方形/長方形 78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8" name="正方形/長方形 78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9" name="正方形/長方形 78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90" name="正方形/長方形 78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1" name="正方形/長方形 79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2" name="正方形/長方形 79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3" name="テキスト ボックス 79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4" name="直線コネクタ 79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5" name="直線コネクタ 79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6" name="テキスト ボックス 79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7" name="直線コネクタ 79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8" name="テキスト ボックス 79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800" name="直線コネクタ 79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80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4" name="直線コネクタ 80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5" name="直線コネクタ 80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7" name="フローチャート : 判断 80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8" name="直線コネクタ 80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9" name="フローチャート : 判断 80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10" name="テキスト ボックス 809"/>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11" name="直線コネクタ 81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2" name="フローチャート : 判断 81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3" name="テキスト ボックス 812"/>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4" name="直線コネクタ 81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5" name="フローチャート : 判断 81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6" name="テキスト ボックス 815"/>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7" name="フローチャート : 判断 81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8" name="テキスト ボックス 817"/>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9" name="テキスト ボックス 81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0" name="テキスト ボックス 81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1" name="テキスト ボックス 82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2" name="テキスト ボックス 82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3" name="テキスト ボックス 82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4" name="円/楕円 82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6" name="円/楕円 82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7" name="テキスト ボックス 826"/>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8" name="円/楕円 82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9" name="テキスト ボックス 828"/>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30" name="円/楕円 82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31" name="テキスト ボックス 830"/>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2" name="円/楕円 83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3" name="テキスト ボックス 832"/>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4" name="正方形/長方形 8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5" name="正方形/長方形 8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6" name="テキスト ボックス 8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全般的に住民一人当たりのコストは類似団体の平均より下回っている</a:t>
          </a:r>
          <a:r>
            <a:rPr kumimoji="1" lang="ja-JP" altLang="en-US" sz="1300">
              <a:solidFill>
                <a:schemeClr val="dk1"/>
              </a:solidFill>
              <a:effectLst/>
              <a:latin typeface="+mn-lt"/>
              <a:ea typeface="+mn-ea"/>
              <a:cs typeface="+mn-cs"/>
            </a:rPr>
            <a:t>。商工費については、住民一人当たり</a:t>
          </a:r>
          <a:r>
            <a:rPr kumimoji="1" lang="en-US" altLang="ja-JP" sz="1300">
              <a:solidFill>
                <a:schemeClr val="dk1"/>
              </a:solidFill>
              <a:effectLst/>
              <a:latin typeface="+mn-lt"/>
              <a:ea typeface="+mn-ea"/>
              <a:cs typeface="+mn-cs"/>
            </a:rPr>
            <a:t>2</a:t>
          </a:r>
          <a:r>
            <a:rPr kumimoji="1" lang="ja-JP" altLang="en-US" sz="1300">
              <a:solidFill>
                <a:schemeClr val="dk1"/>
              </a:solidFill>
              <a:effectLst/>
              <a:latin typeface="+mn-lt"/>
              <a:ea typeface="+mn-ea"/>
              <a:cs typeface="+mn-cs"/>
            </a:rPr>
            <a:t>万</a:t>
          </a:r>
          <a:r>
            <a:rPr kumimoji="1" lang="en-US" altLang="ja-JP" sz="1300">
              <a:solidFill>
                <a:schemeClr val="dk1"/>
              </a:solidFill>
              <a:effectLst/>
              <a:latin typeface="+mn-lt"/>
              <a:ea typeface="+mn-ea"/>
              <a:cs typeface="+mn-cs"/>
            </a:rPr>
            <a:t>4472</a:t>
          </a:r>
          <a:r>
            <a:rPr kumimoji="1" lang="ja-JP" altLang="en-US" sz="1300">
              <a:solidFill>
                <a:schemeClr val="dk1"/>
              </a:solidFill>
              <a:effectLst/>
              <a:latin typeface="+mn-lt"/>
              <a:ea typeface="+mn-ea"/>
              <a:cs typeface="+mn-cs"/>
            </a:rPr>
            <a:t>円となり、類団の平均を大きく上回っている。要因としては、当市における交流人口の増加を目的とした寒河江市において四季を通じて開催される各種まつりへの負担金や、</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さくらんぼ等の特産品について全国にＰＲする事業等、寒河江の魅力ＰＲを重点的に行ってきたためである。</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民生費については、</a:t>
          </a:r>
          <a:r>
            <a:rPr kumimoji="1" lang="ja-JP" altLang="ja-JP" sz="1300">
              <a:solidFill>
                <a:schemeClr val="dk1"/>
              </a:solidFill>
              <a:effectLst/>
              <a:latin typeface="+mn-lt"/>
              <a:ea typeface="+mn-ea"/>
              <a:cs typeface="+mn-cs"/>
            </a:rPr>
            <a:t>類似団体</a:t>
          </a:r>
          <a:r>
            <a:rPr kumimoji="1" lang="ja-JP" altLang="en-US" sz="1300">
              <a:solidFill>
                <a:schemeClr val="dk1"/>
              </a:solidFill>
              <a:effectLst/>
              <a:latin typeface="+mn-lt"/>
              <a:ea typeface="+mn-ea"/>
              <a:cs typeface="+mn-cs"/>
            </a:rPr>
            <a:t>平均よりは下回っているが、年々増加傾向にある。２７年度の主な増加要因は介護保険利用者の増、子育て支援医療事業の利用者増となっている。</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公債費については、</a:t>
          </a:r>
          <a:r>
            <a:rPr kumimoji="1" lang="ja-JP" altLang="ja-JP" sz="1300">
              <a:solidFill>
                <a:schemeClr val="dk1"/>
              </a:solidFill>
              <a:effectLst/>
              <a:latin typeface="+mn-lt"/>
              <a:ea typeface="+mn-ea"/>
              <a:cs typeface="+mn-cs"/>
            </a:rPr>
            <a:t>類似団体</a:t>
          </a:r>
          <a:r>
            <a:rPr kumimoji="1" lang="ja-JP" altLang="en-US" sz="1300">
              <a:solidFill>
                <a:schemeClr val="dk1"/>
              </a:solidFill>
              <a:effectLst/>
              <a:latin typeface="+mn-lt"/>
              <a:ea typeface="+mn-ea"/>
              <a:cs typeface="+mn-cs"/>
            </a:rPr>
            <a:t>平均より下回っており、大規模改修等の償還が徐々に終了しているため、平成１９年度をピークに減少傾向にある。</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土木費については、</a:t>
          </a:r>
          <a:r>
            <a:rPr kumimoji="1" lang="ja-JP" altLang="ja-JP" sz="1300">
              <a:solidFill>
                <a:schemeClr val="dk1"/>
              </a:solidFill>
              <a:effectLst/>
              <a:latin typeface="+mn-lt"/>
              <a:ea typeface="+mn-ea"/>
              <a:cs typeface="+mn-cs"/>
            </a:rPr>
            <a:t>類似団体</a:t>
          </a:r>
          <a:r>
            <a:rPr kumimoji="1" lang="ja-JP" altLang="en-US" sz="1300">
              <a:solidFill>
                <a:schemeClr val="dk1"/>
              </a:solidFill>
              <a:effectLst/>
              <a:latin typeface="+mn-lt"/>
              <a:ea typeface="+mn-ea"/>
              <a:cs typeface="+mn-cs"/>
            </a:rPr>
            <a:t>平均より下回っているが、平成２７年度は道路整備事業の経費が増加したため、前年より増加している。</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総務費については、</a:t>
          </a:r>
          <a:r>
            <a:rPr kumimoji="1" lang="ja-JP" altLang="ja-JP" sz="1100">
              <a:solidFill>
                <a:schemeClr val="dk1"/>
              </a:solidFill>
              <a:effectLst/>
              <a:latin typeface="+mn-lt"/>
              <a:ea typeface="+mn-ea"/>
              <a:cs typeface="+mn-cs"/>
            </a:rPr>
            <a:t>、</a:t>
          </a:r>
          <a:r>
            <a:rPr kumimoji="1" lang="ja-JP" altLang="ja-JP" sz="1300">
              <a:solidFill>
                <a:schemeClr val="dk1"/>
              </a:solidFill>
              <a:effectLst/>
              <a:latin typeface="+mn-lt"/>
              <a:ea typeface="+mn-ea"/>
              <a:cs typeface="+mn-cs"/>
            </a:rPr>
            <a:t>類似団体平均より下回っている</a:t>
          </a:r>
          <a:r>
            <a:rPr kumimoji="1" lang="ja-JP" altLang="en-US" sz="1300">
              <a:solidFill>
                <a:schemeClr val="dk1"/>
              </a:solidFill>
              <a:effectLst/>
              <a:latin typeface="+mn-lt"/>
              <a:ea typeface="+mn-ea"/>
              <a:cs typeface="+mn-cs"/>
            </a:rPr>
            <a:t>。平成２７年度に例年より大きく伸びているが、ふるさと納税寄付者の増に関連し、郵送料等役務費の伸びが多きく影響している。</a:t>
          </a:r>
          <a:endParaRPr kumimoji="1" lang="en-US" altLang="ja-JP" sz="1300">
            <a:solidFill>
              <a:schemeClr val="dk1"/>
            </a:solidFill>
            <a:effectLst/>
            <a:latin typeface="+mn-lt"/>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山形県寒河江市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　前年度から比べ財政調整基金残高が</a:t>
          </a:r>
          <a:r>
            <a:rPr kumimoji="1" lang="en-US" altLang="ja-JP" sz="1300">
              <a:solidFill>
                <a:schemeClr val="dk1"/>
              </a:solidFill>
              <a:effectLst/>
              <a:latin typeface="+mn-lt"/>
              <a:ea typeface="+mn-ea"/>
              <a:cs typeface="+mn-cs"/>
            </a:rPr>
            <a:t>0.13</a:t>
          </a:r>
          <a:r>
            <a:rPr kumimoji="1" lang="ja-JP" altLang="ja-JP" sz="1300">
              <a:solidFill>
                <a:schemeClr val="dk1"/>
              </a:solidFill>
              <a:effectLst/>
              <a:latin typeface="+mn-lt"/>
              <a:ea typeface="+mn-ea"/>
              <a:cs typeface="+mn-cs"/>
            </a:rPr>
            <a:t>ポイント増加した。これについては、決算剰余金を中心に積立を行っており、取崩し額については、毎年最小限度に抑えていることによる。</a:t>
          </a:r>
          <a:endParaRPr lang="ja-JP" altLang="ja-JP" sz="1300">
            <a:effectLst/>
          </a:endParaRPr>
        </a:p>
        <a:p>
          <a:r>
            <a:rPr kumimoji="1" lang="ja-JP" altLang="ja-JP" sz="1300">
              <a:solidFill>
                <a:schemeClr val="dk1"/>
              </a:solidFill>
              <a:effectLst/>
              <a:latin typeface="+mn-lt"/>
              <a:ea typeface="+mn-ea"/>
              <a:cs typeface="+mn-cs"/>
            </a:rPr>
            <a:t>　実質収支額が増加した主な要因は、ふるさと納税による寄附金の増加によるものである。</a:t>
          </a:r>
          <a:endParaRPr lang="ja-JP" altLang="ja-JP" sz="13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山形県寒河江市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　赤字となっている会計はないが、病院事業会計については一般会計からの負担金により黒字となっている</a:t>
          </a:r>
          <a:r>
            <a:rPr kumimoji="1" lang="ja-JP" altLang="en-US" sz="1300">
              <a:solidFill>
                <a:schemeClr val="dk1"/>
              </a:solidFill>
              <a:effectLst/>
              <a:latin typeface="+mn-lt"/>
              <a:ea typeface="+mn-ea"/>
              <a:cs typeface="+mn-cs"/>
            </a:rPr>
            <a:t>厳しい</a:t>
          </a:r>
          <a:r>
            <a:rPr kumimoji="1" lang="ja-JP" altLang="ja-JP" sz="1300">
              <a:solidFill>
                <a:schemeClr val="dk1"/>
              </a:solidFill>
              <a:effectLst/>
              <a:latin typeface="+mn-lt"/>
              <a:ea typeface="+mn-ea"/>
              <a:cs typeface="+mn-cs"/>
            </a:rPr>
            <a:t>状況であるため、平成２８年度から公営企業法の全部適用に移行し、迅速な経営改善策により一般会計からの負担額を減少させるため経営健全化に取り組む</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山形県寒河江市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　元利償還金については、</a:t>
          </a:r>
          <a:r>
            <a:rPr kumimoji="1" lang="ja-JP" altLang="en-US" sz="1300">
              <a:solidFill>
                <a:schemeClr val="dk1"/>
              </a:solidFill>
              <a:effectLst/>
              <a:latin typeface="+mn-lt"/>
              <a:ea typeface="+mn-ea"/>
              <a:cs typeface="+mn-cs"/>
            </a:rPr>
            <a:t>近年</a:t>
          </a:r>
          <a:r>
            <a:rPr kumimoji="1" lang="ja-JP" altLang="ja-JP" sz="1300">
              <a:solidFill>
                <a:schemeClr val="dk1"/>
              </a:solidFill>
              <a:effectLst/>
              <a:latin typeface="+mn-lt"/>
              <a:ea typeface="+mn-ea"/>
              <a:cs typeface="+mn-cs"/>
            </a:rPr>
            <a:t>大規模な投資事業の償還終了により着実に減少してい</a:t>
          </a:r>
          <a:r>
            <a:rPr kumimoji="1" lang="ja-JP" altLang="en-US" sz="1300">
              <a:solidFill>
                <a:schemeClr val="dk1"/>
              </a:solidFill>
              <a:effectLst/>
              <a:latin typeface="+mn-lt"/>
              <a:ea typeface="+mn-ea"/>
              <a:cs typeface="+mn-cs"/>
            </a:rPr>
            <a:t>た</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しかし、公共施設の耐震化工事や、臨時財政対策債等の償還開始の影響を受け、２７年度は前年に比べ微増した。</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組合等が起こした地方債の負担金については、クリーンセンター等の大規模施設整備への起債償還が終了し、平成２７年度は前年度に比べ大幅に減少している。</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債務負担行為に基づく支出額についても、社会福祉法人への借入金の償還終了にともない、減額となった。</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今後も、公債費負担の適正化について計画的に進めていく。</a:t>
          </a:r>
          <a:endParaRPr lang="ja-JP" altLang="ja-JP" sz="13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山形県寒河江市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300" b="0" i="0" baseline="0">
              <a:solidFill>
                <a:schemeClr val="dk1"/>
              </a:solidFill>
              <a:effectLst/>
              <a:latin typeface="+mn-lt"/>
              <a:ea typeface="+mn-ea"/>
              <a:cs typeface="+mn-cs"/>
            </a:rPr>
            <a:t>将来負担額については計画的な市債発行等により地方債残高、公営企業債等繰入見込額が減少している。、今後も継続して将来負担の軽減を図る。</a:t>
          </a:r>
          <a:endParaRPr lang="ja-JP" altLang="ja-JP" sz="1300">
            <a:effectLst/>
          </a:endParaRPr>
        </a:p>
        <a:p>
          <a:pPr rtl="0"/>
          <a:r>
            <a:rPr lang="ja-JP" altLang="ja-JP" sz="1300" b="0" i="0" baseline="0">
              <a:solidFill>
                <a:schemeClr val="dk1"/>
              </a:solidFill>
              <a:effectLst/>
              <a:latin typeface="+mn-lt"/>
              <a:ea typeface="+mn-ea"/>
              <a:cs typeface="+mn-cs"/>
            </a:rPr>
            <a:t>　充当可能財源等について</a:t>
          </a:r>
          <a:r>
            <a:rPr lang="ja-JP" altLang="en-US" sz="1300" b="0" i="0" baseline="0">
              <a:solidFill>
                <a:schemeClr val="dk1"/>
              </a:solidFill>
              <a:effectLst/>
              <a:latin typeface="+mn-lt"/>
              <a:ea typeface="+mn-ea"/>
              <a:cs typeface="+mn-cs"/>
            </a:rPr>
            <a:t>平成</a:t>
          </a:r>
          <a:r>
            <a:rPr lang="ja-JP" altLang="ja-JP" sz="1300" b="0" i="0" baseline="0">
              <a:solidFill>
                <a:schemeClr val="dk1"/>
              </a:solidFill>
              <a:effectLst/>
              <a:latin typeface="+mn-lt"/>
              <a:ea typeface="+mn-ea"/>
              <a:cs typeface="+mn-cs"/>
            </a:rPr>
            <a:t>２</a:t>
          </a:r>
          <a:r>
            <a:rPr lang="ja-JP" altLang="en-US" sz="1300" b="0" i="0" baseline="0">
              <a:solidFill>
                <a:schemeClr val="dk1"/>
              </a:solidFill>
              <a:effectLst/>
              <a:latin typeface="+mn-lt"/>
              <a:ea typeface="+mn-ea"/>
              <a:cs typeface="+mn-cs"/>
            </a:rPr>
            <a:t>７</a:t>
          </a:r>
          <a:r>
            <a:rPr lang="ja-JP" altLang="ja-JP" sz="1300" b="0" i="0" baseline="0">
              <a:solidFill>
                <a:schemeClr val="dk1"/>
              </a:solidFill>
              <a:effectLst/>
              <a:latin typeface="+mn-lt"/>
              <a:ea typeface="+mn-ea"/>
              <a:cs typeface="+mn-cs"/>
            </a:rPr>
            <a:t>年度に充当可能基金が増加している要因は</a:t>
          </a:r>
          <a:r>
            <a:rPr lang="ja-JP" altLang="en-US" sz="1300" b="0" i="0" baseline="0">
              <a:solidFill>
                <a:schemeClr val="dk1"/>
              </a:solidFill>
              <a:effectLst/>
              <a:latin typeface="+mn-lt"/>
              <a:ea typeface="+mn-ea"/>
              <a:cs typeface="+mn-cs"/>
            </a:rPr>
            <a:t>ふるさと納税の伸びによる、まちづくり基金の増加によるものである。</a:t>
          </a:r>
          <a:endParaRPr lang="en-US" altLang="ja-JP" sz="1300" b="0" i="0" baseline="0">
            <a:solidFill>
              <a:schemeClr val="dk1"/>
            </a:solidFill>
            <a:effectLst/>
            <a:latin typeface="+mn-lt"/>
            <a:ea typeface="+mn-ea"/>
            <a:cs typeface="+mn-cs"/>
          </a:endParaRPr>
        </a:p>
        <a:p>
          <a:pPr rtl="0"/>
          <a:endParaRPr lang="ja-JP" altLang="ja-JP" sz="13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17652379</v>
      </c>
      <c r="BO4" s="349"/>
      <c r="BP4" s="349"/>
      <c r="BQ4" s="349"/>
      <c r="BR4" s="349"/>
      <c r="BS4" s="349"/>
      <c r="BT4" s="349"/>
      <c r="BU4" s="350"/>
      <c r="BV4" s="348">
        <v>16255282</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6.3</v>
      </c>
      <c r="CU4" s="355"/>
      <c r="CV4" s="355"/>
      <c r="CW4" s="355"/>
      <c r="CX4" s="355"/>
      <c r="CY4" s="355"/>
      <c r="CZ4" s="355"/>
      <c r="DA4" s="356"/>
      <c r="DB4" s="354">
        <v>5.9</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16841475</v>
      </c>
      <c r="BO5" s="386"/>
      <c r="BP5" s="386"/>
      <c r="BQ5" s="386"/>
      <c r="BR5" s="386"/>
      <c r="BS5" s="386"/>
      <c r="BT5" s="386"/>
      <c r="BU5" s="387"/>
      <c r="BV5" s="385">
        <v>15641605</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87.2</v>
      </c>
      <c r="CU5" s="383"/>
      <c r="CV5" s="383"/>
      <c r="CW5" s="383"/>
      <c r="CX5" s="383"/>
      <c r="CY5" s="383"/>
      <c r="CZ5" s="383"/>
      <c r="DA5" s="384"/>
      <c r="DB5" s="382">
        <v>89.9</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810904</v>
      </c>
      <c r="BO6" s="386"/>
      <c r="BP6" s="386"/>
      <c r="BQ6" s="386"/>
      <c r="BR6" s="386"/>
      <c r="BS6" s="386"/>
      <c r="BT6" s="386"/>
      <c r="BU6" s="387"/>
      <c r="BV6" s="385">
        <v>613677</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93.3</v>
      </c>
      <c r="CU6" s="423"/>
      <c r="CV6" s="423"/>
      <c r="CW6" s="423"/>
      <c r="CX6" s="423"/>
      <c r="CY6" s="423"/>
      <c r="CZ6" s="423"/>
      <c r="DA6" s="424"/>
      <c r="DB6" s="422">
        <v>96.8</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78</v>
      </c>
      <c r="AV7" s="418"/>
      <c r="AW7" s="418"/>
      <c r="AX7" s="418"/>
      <c r="AY7" s="419" t="s">
        <v>89</v>
      </c>
      <c r="AZ7" s="420"/>
      <c r="BA7" s="420"/>
      <c r="BB7" s="420"/>
      <c r="BC7" s="420"/>
      <c r="BD7" s="420"/>
      <c r="BE7" s="420"/>
      <c r="BF7" s="420"/>
      <c r="BG7" s="420"/>
      <c r="BH7" s="420"/>
      <c r="BI7" s="420"/>
      <c r="BJ7" s="420"/>
      <c r="BK7" s="420"/>
      <c r="BL7" s="420"/>
      <c r="BM7" s="421"/>
      <c r="BN7" s="385">
        <v>174212</v>
      </c>
      <c r="BO7" s="386"/>
      <c r="BP7" s="386"/>
      <c r="BQ7" s="386"/>
      <c r="BR7" s="386"/>
      <c r="BS7" s="386"/>
      <c r="BT7" s="386"/>
      <c r="BU7" s="387"/>
      <c r="BV7" s="385">
        <v>24526</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10053368</v>
      </c>
      <c r="CU7" s="386"/>
      <c r="CV7" s="386"/>
      <c r="CW7" s="386"/>
      <c r="CX7" s="386"/>
      <c r="CY7" s="386"/>
      <c r="CZ7" s="386"/>
      <c r="DA7" s="387"/>
      <c r="DB7" s="385">
        <v>9962761</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78</v>
      </c>
      <c r="AV8" s="418"/>
      <c r="AW8" s="418"/>
      <c r="AX8" s="418"/>
      <c r="AY8" s="419" t="s">
        <v>92</v>
      </c>
      <c r="AZ8" s="420"/>
      <c r="BA8" s="420"/>
      <c r="BB8" s="420"/>
      <c r="BC8" s="420"/>
      <c r="BD8" s="420"/>
      <c r="BE8" s="420"/>
      <c r="BF8" s="420"/>
      <c r="BG8" s="420"/>
      <c r="BH8" s="420"/>
      <c r="BI8" s="420"/>
      <c r="BJ8" s="420"/>
      <c r="BK8" s="420"/>
      <c r="BL8" s="420"/>
      <c r="BM8" s="421"/>
      <c r="BN8" s="385">
        <v>636692</v>
      </c>
      <c r="BO8" s="386"/>
      <c r="BP8" s="386"/>
      <c r="BQ8" s="386"/>
      <c r="BR8" s="386"/>
      <c r="BS8" s="386"/>
      <c r="BT8" s="386"/>
      <c r="BU8" s="387"/>
      <c r="BV8" s="385">
        <v>589151</v>
      </c>
      <c r="BW8" s="386"/>
      <c r="BX8" s="386"/>
      <c r="BY8" s="386"/>
      <c r="BZ8" s="386"/>
      <c r="CA8" s="386"/>
      <c r="CB8" s="386"/>
      <c r="CC8" s="387"/>
      <c r="CD8" s="388" t="s">
        <v>93</v>
      </c>
      <c r="CE8" s="389"/>
      <c r="CF8" s="389"/>
      <c r="CG8" s="389"/>
      <c r="CH8" s="389"/>
      <c r="CI8" s="389"/>
      <c r="CJ8" s="389"/>
      <c r="CK8" s="389"/>
      <c r="CL8" s="389"/>
      <c r="CM8" s="389"/>
      <c r="CN8" s="389"/>
      <c r="CO8" s="389"/>
      <c r="CP8" s="389"/>
      <c r="CQ8" s="389"/>
      <c r="CR8" s="389"/>
      <c r="CS8" s="390"/>
      <c r="CT8" s="425">
        <v>0.52</v>
      </c>
      <c r="CU8" s="426"/>
      <c r="CV8" s="426"/>
      <c r="CW8" s="426"/>
      <c r="CX8" s="426"/>
      <c r="CY8" s="426"/>
      <c r="CZ8" s="426"/>
      <c r="DA8" s="427"/>
      <c r="DB8" s="425">
        <v>0.51</v>
      </c>
      <c r="DC8" s="426"/>
      <c r="DD8" s="426"/>
      <c r="DE8" s="426"/>
      <c r="DF8" s="426"/>
      <c r="DG8" s="426"/>
      <c r="DH8" s="426"/>
      <c r="DI8" s="427"/>
      <c r="DJ8" s="137"/>
      <c r="DK8" s="137"/>
      <c r="DL8" s="137"/>
      <c r="DM8" s="137"/>
      <c r="DN8" s="137"/>
      <c r="DO8" s="137"/>
    </row>
    <row r="9" spans="1:119" ht="18.75" customHeight="1" thickBot="1">
      <c r="A9" s="138"/>
      <c r="B9" s="379" t="s">
        <v>94</v>
      </c>
      <c r="C9" s="380"/>
      <c r="D9" s="380"/>
      <c r="E9" s="380"/>
      <c r="F9" s="380"/>
      <c r="G9" s="380"/>
      <c r="H9" s="380"/>
      <c r="I9" s="380"/>
      <c r="J9" s="380"/>
      <c r="K9" s="428"/>
      <c r="L9" s="429" t="s">
        <v>95</v>
      </c>
      <c r="M9" s="430"/>
      <c r="N9" s="430"/>
      <c r="O9" s="430"/>
      <c r="P9" s="430"/>
      <c r="Q9" s="431"/>
      <c r="R9" s="432">
        <v>41256</v>
      </c>
      <c r="S9" s="433"/>
      <c r="T9" s="433"/>
      <c r="U9" s="433"/>
      <c r="V9" s="434"/>
      <c r="W9" s="342" t="s">
        <v>96</v>
      </c>
      <c r="X9" s="343"/>
      <c r="Y9" s="343"/>
      <c r="Z9" s="343"/>
      <c r="AA9" s="343"/>
      <c r="AB9" s="343"/>
      <c r="AC9" s="343"/>
      <c r="AD9" s="343"/>
      <c r="AE9" s="343"/>
      <c r="AF9" s="343"/>
      <c r="AG9" s="343"/>
      <c r="AH9" s="343"/>
      <c r="AI9" s="343"/>
      <c r="AJ9" s="343"/>
      <c r="AK9" s="343"/>
      <c r="AL9" s="344"/>
      <c r="AM9" s="414" t="s">
        <v>97</v>
      </c>
      <c r="AN9" s="415"/>
      <c r="AO9" s="415"/>
      <c r="AP9" s="415"/>
      <c r="AQ9" s="415"/>
      <c r="AR9" s="415"/>
      <c r="AS9" s="415"/>
      <c r="AT9" s="416"/>
      <c r="AU9" s="417" t="s">
        <v>78</v>
      </c>
      <c r="AV9" s="418"/>
      <c r="AW9" s="418"/>
      <c r="AX9" s="418"/>
      <c r="AY9" s="419" t="s">
        <v>98</v>
      </c>
      <c r="AZ9" s="420"/>
      <c r="BA9" s="420"/>
      <c r="BB9" s="420"/>
      <c r="BC9" s="420"/>
      <c r="BD9" s="420"/>
      <c r="BE9" s="420"/>
      <c r="BF9" s="420"/>
      <c r="BG9" s="420"/>
      <c r="BH9" s="420"/>
      <c r="BI9" s="420"/>
      <c r="BJ9" s="420"/>
      <c r="BK9" s="420"/>
      <c r="BL9" s="420"/>
      <c r="BM9" s="421"/>
      <c r="BN9" s="385">
        <v>47541</v>
      </c>
      <c r="BO9" s="386"/>
      <c r="BP9" s="386"/>
      <c r="BQ9" s="386"/>
      <c r="BR9" s="386"/>
      <c r="BS9" s="386"/>
      <c r="BT9" s="386"/>
      <c r="BU9" s="387"/>
      <c r="BV9" s="385">
        <v>29676</v>
      </c>
      <c r="BW9" s="386"/>
      <c r="BX9" s="386"/>
      <c r="BY9" s="386"/>
      <c r="BZ9" s="386"/>
      <c r="CA9" s="386"/>
      <c r="CB9" s="386"/>
      <c r="CC9" s="387"/>
      <c r="CD9" s="388" t="s">
        <v>99</v>
      </c>
      <c r="CE9" s="389"/>
      <c r="CF9" s="389"/>
      <c r="CG9" s="389"/>
      <c r="CH9" s="389"/>
      <c r="CI9" s="389"/>
      <c r="CJ9" s="389"/>
      <c r="CK9" s="389"/>
      <c r="CL9" s="389"/>
      <c r="CM9" s="389"/>
      <c r="CN9" s="389"/>
      <c r="CO9" s="389"/>
      <c r="CP9" s="389"/>
      <c r="CQ9" s="389"/>
      <c r="CR9" s="389"/>
      <c r="CS9" s="390"/>
      <c r="CT9" s="382">
        <v>16.899999999999999</v>
      </c>
      <c r="CU9" s="383"/>
      <c r="CV9" s="383"/>
      <c r="CW9" s="383"/>
      <c r="CX9" s="383"/>
      <c r="CY9" s="383"/>
      <c r="CZ9" s="383"/>
      <c r="DA9" s="384"/>
      <c r="DB9" s="382">
        <v>17.600000000000001</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100</v>
      </c>
      <c r="M10" s="415"/>
      <c r="N10" s="415"/>
      <c r="O10" s="415"/>
      <c r="P10" s="415"/>
      <c r="Q10" s="416"/>
      <c r="R10" s="436">
        <v>42373</v>
      </c>
      <c r="S10" s="437"/>
      <c r="T10" s="437"/>
      <c r="U10" s="437"/>
      <c r="V10" s="438"/>
      <c r="W10" s="373"/>
      <c r="X10" s="374"/>
      <c r="Y10" s="374"/>
      <c r="Z10" s="374"/>
      <c r="AA10" s="374"/>
      <c r="AB10" s="374"/>
      <c r="AC10" s="374"/>
      <c r="AD10" s="374"/>
      <c r="AE10" s="374"/>
      <c r="AF10" s="374"/>
      <c r="AG10" s="374"/>
      <c r="AH10" s="374"/>
      <c r="AI10" s="374"/>
      <c r="AJ10" s="374"/>
      <c r="AK10" s="374"/>
      <c r="AL10" s="377"/>
      <c r="AM10" s="414" t="s">
        <v>101</v>
      </c>
      <c r="AN10" s="415"/>
      <c r="AO10" s="415"/>
      <c r="AP10" s="415"/>
      <c r="AQ10" s="415"/>
      <c r="AR10" s="415"/>
      <c r="AS10" s="415"/>
      <c r="AT10" s="416"/>
      <c r="AU10" s="417" t="s">
        <v>78</v>
      </c>
      <c r="AV10" s="418"/>
      <c r="AW10" s="418"/>
      <c r="AX10" s="418"/>
      <c r="AY10" s="419" t="s">
        <v>102</v>
      </c>
      <c r="AZ10" s="420"/>
      <c r="BA10" s="420"/>
      <c r="BB10" s="420"/>
      <c r="BC10" s="420"/>
      <c r="BD10" s="420"/>
      <c r="BE10" s="420"/>
      <c r="BF10" s="420"/>
      <c r="BG10" s="420"/>
      <c r="BH10" s="420"/>
      <c r="BI10" s="420"/>
      <c r="BJ10" s="420"/>
      <c r="BK10" s="420"/>
      <c r="BL10" s="420"/>
      <c r="BM10" s="421"/>
      <c r="BN10" s="385">
        <v>247</v>
      </c>
      <c r="BO10" s="386"/>
      <c r="BP10" s="386"/>
      <c r="BQ10" s="386"/>
      <c r="BR10" s="386"/>
      <c r="BS10" s="386"/>
      <c r="BT10" s="386"/>
      <c r="BU10" s="387"/>
      <c r="BV10" s="385">
        <v>173</v>
      </c>
      <c r="BW10" s="386"/>
      <c r="BX10" s="386"/>
      <c r="BY10" s="386"/>
      <c r="BZ10" s="386"/>
      <c r="CA10" s="386"/>
      <c r="CB10" s="386"/>
      <c r="CC10" s="387"/>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104</v>
      </c>
      <c r="M11" s="440"/>
      <c r="N11" s="440"/>
      <c r="O11" s="440"/>
      <c r="P11" s="440"/>
      <c r="Q11" s="441"/>
      <c r="R11" s="442" t="s">
        <v>105</v>
      </c>
      <c r="S11" s="443"/>
      <c r="T11" s="443"/>
      <c r="U11" s="443"/>
      <c r="V11" s="444"/>
      <c r="W11" s="373"/>
      <c r="X11" s="374"/>
      <c r="Y11" s="374"/>
      <c r="Z11" s="374"/>
      <c r="AA11" s="374"/>
      <c r="AB11" s="374"/>
      <c r="AC11" s="374"/>
      <c r="AD11" s="374"/>
      <c r="AE11" s="374"/>
      <c r="AF11" s="374"/>
      <c r="AG11" s="374"/>
      <c r="AH11" s="374"/>
      <c r="AI11" s="374"/>
      <c r="AJ11" s="374"/>
      <c r="AK11" s="374"/>
      <c r="AL11" s="377"/>
      <c r="AM11" s="414" t="s">
        <v>106</v>
      </c>
      <c r="AN11" s="415"/>
      <c r="AO11" s="415"/>
      <c r="AP11" s="415"/>
      <c r="AQ11" s="415"/>
      <c r="AR11" s="415"/>
      <c r="AS11" s="415"/>
      <c r="AT11" s="416"/>
      <c r="AU11" s="417" t="s">
        <v>107</v>
      </c>
      <c r="AV11" s="418"/>
      <c r="AW11" s="418"/>
      <c r="AX11" s="418"/>
      <c r="AY11" s="419" t="s">
        <v>108</v>
      </c>
      <c r="AZ11" s="420"/>
      <c r="BA11" s="420"/>
      <c r="BB11" s="420"/>
      <c r="BC11" s="420"/>
      <c r="BD11" s="420"/>
      <c r="BE11" s="420"/>
      <c r="BF11" s="420"/>
      <c r="BG11" s="420"/>
      <c r="BH11" s="420"/>
      <c r="BI11" s="420"/>
      <c r="BJ11" s="420"/>
      <c r="BK11" s="420"/>
      <c r="BL11" s="420"/>
      <c r="BM11" s="421"/>
      <c r="BN11" s="385" t="s">
        <v>109</v>
      </c>
      <c r="BO11" s="386"/>
      <c r="BP11" s="386"/>
      <c r="BQ11" s="386"/>
      <c r="BR11" s="386"/>
      <c r="BS11" s="386"/>
      <c r="BT11" s="386"/>
      <c r="BU11" s="387"/>
      <c r="BV11" s="385" t="s">
        <v>109</v>
      </c>
      <c r="BW11" s="386"/>
      <c r="BX11" s="386"/>
      <c r="BY11" s="386"/>
      <c r="BZ11" s="386"/>
      <c r="CA11" s="386"/>
      <c r="CB11" s="386"/>
      <c r="CC11" s="387"/>
      <c r="CD11" s="388" t="s">
        <v>110</v>
      </c>
      <c r="CE11" s="389"/>
      <c r="CF11" s="389"/>
      <c r="CG11" s="389"/>
      <c r="CH11" s="389"/>
      <c r="CI11" s="389"/>
      <c r="CJ11" s="389"/>
      <c r="CK11" s="389"/>
      <c r="CL11" s="389"/>
      <c r="CM11" s="389"/>
      <c r="CN11" s="389"/>
      <c r="CO11" s="389"/>
      <c r="CP11" s="389"/>
      <c r="CQ11" s="389"/>
      <c r="CR11" s="389"/>
      <c r="CS11" s="390"/>
      <c r="CT11" s="425" t="s">
        <v>109</v>
      </c>
      <c r="CU11" s="426"/>
      <c r="CV11" s="426"/>
      <c r="CW11" s="426"/>
      <c r="CX11" s="426"/>
      <c r="CY11" s="426"/>
      <c r="CZ11" s="426"/>
      <c r="DA11" s="427"/>
      <c r="DB11" s="425" t="s">
        <v>109</v>
      </c>
      <c r="DC11" s="426"/>
      <c r="DD11" s="426"/>
      <c r="DE11" s="426"/>
      <c r="DF11" s="426"/>
      <c r="DG11" s="426"/>
      <c r="DH11" s="426"/>
      <c r="DI11" s="427"/>
      <c r="DJ11" s="137"/>
      <c r="DK11" s="137"/>
      <c r="DL11" s="137"/>
      <c r="DM11" s="137"/>
      <c r="DN11" s="137"/>
      <c r="DO11" s="137"/>
    </row>
    <row r="12" spans="1:119" ht="18.75" customHeight="1">
      <c r="A12" s="138"/>
      <c r="B12" s="445" t="s">
        <v>111</v>
      </c>
      <c r="C12" s="446"/>
      <c r="D12" s="446"/>
      <c r="E12" s="446"/>
      <c r="F12" s="446"/>
      <c r="G12" s="446"/>
      <c r="H12" s="446"/>
      <c r="I12" s="446"/>
      <c r="J12" s="446"/>
      <c r="K12" s="447"/>
      <c r="L12" s="454" t="s">
        <v>112</v>
      </c>
      <c r="M12" s="455"/>
      <c r="N12" s="455"/>
      <c r="O12" s="455"/>
      <c r="P12" s="455"/>
      <c r="Q12" s="456"/>
      <c r="R12" s="457">
        <v>42022</v>
      </c>
      <c r="S12" s="458"/>
      <c r="T12" s="458"/>
      <c r="U12" s="458"/>
      <c r="V12" s="459"/>
      <c r="W12" s="460" t="s">
        <v>1</v>
      </c>
      <c r="X12" s="418"/>
      <c r="Y12" s="418"/>
      <c r="Z12" s="418"/>
      <c r="AA12" s="418"/>
      <c r="AB12" s="461"/>
      <c r="AC12" s="417" t="s">
        <v>113</v>
      </c>
      <c r="AD12" s="418"/>
      <c r="AE12" s="418"/>
      <c r="AF12" s="418"/>
      <c r="AG12" s="461"/>
      <c r="AH12" s="417" t="s">
        <v>114</v>
      </c>
      <c r="AI12" s="418"/>
      <c r="AJ12" s="418"/>
      <c r="AK12" s="418"/>
      <c r="AL12" s="462"/>
      <c r="AM12" s="414" t="s">
        <v>115</v>
      </c>
      <c r="AN12" s="415"/>
      <c r="AO12" s="415"/>
      <c r="AP12" s="415"/>
      <c r="AQ12" s="415"/>
      <c r="AR12" s="415"/>
      <c r="AS12" s="415"/>
      <c r="AT12" s="416"/>
      <c r="AU12" s="417" t="s">
        <v>116</v>
      </c>
      <c r="AV12" s="418"/>
      <c r="AW12" s="418"/>
      <c r="AX12" s="418"/>
      <c r="AY12" s="419" t="s">
        <v>117</v>
      </c>
      <c r="AZ12" s="420"/>
      <c r="BA12" s="420"/>
      <c r="BB12" s="420"/>
      <c r="BC12" s="420"/>
      <c r="BD12" s="420"/>
      <c r="BE12" s="420"/>
      <c r="BF12" s="420"/>
      <c r="BG12" s="420"/>
      <c r="BH12" s="420"/>
      <c r="BI12" s="420"/>
      <c r="BJ12" s="420"/>
      <c r="BK12" s="420"/>
      <c r="BL12" s="420"/>
      <c r="BM12" s="421"/>
      <c r="BN12" s="385">
        <v>270000</v>
      </c>
      <c r="BO12" s="386"/>
      <c r="BP12" s="386"/>
      <c r="BQ12" s="386"/>
      <c r="BR12" s="386"/>
      <c r="BS12" s="386"/>
      <c r="BT12" s="386"/>
      <c r="BU12" s="387"/>
      <c r="BV12" s="385">
        <v>270000</v>
      </c>
      <c r="BW12" s="386"/>
      <c r="BX12" s="386"/>
      <c r="BY12" s="386"/>
      <c r="BZ12" s="386"/>
      <c r="CA12" s="386"/>
      <c r="CB12" s="386"/>
      <c r="CC12" s="387"/>
      <c r="CD12" s="388" t="s">
        <v>118</v>
      </c>
      <c r="CE12" s="389"/>
      <c r="CF12" s="389"/>
      <c r="CG12" s="389"/>
      <c r="CH12" s="389"/>
      <c r="CI12" s="389"/>
      <c r="CJ12" s="389"/>
      <c r="CK12" s="389"/>
      <c r="CL12" s="389"/>
      <c r="CM12" s="389"/>
      <c r="CN12" s="389"/>
      <c r="CO12" s="389"/>
      <c r="CP12" s="389"/>
      <c r="CQ12" s="389"/>
      <c r="CR12" s="389"/>
      <c r="CS12" s="390"/>
      <c r="CT12" s="425" t="s">
        <v>119</v>
      </c>
      <c r="CU12" s="426"/>
      <c r="CV12" s="426"/>
      <c r="CW12" s="426"/>
      <c r="CX12" s="426"/>
      <c r="CY12" s="426"/>
      <c r="CZ12" s="426"/>
      <c r="DA12" s="427"/>
      <c r="DB12" s="425" t="s">
        <v>119</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120</v>
      </c>
      <c r="N13" s="474"/>
      <c r="O13" s="474"/>
      <c r="P13" s="474"/>
      <c r="Q13" s="475"/>
      <c r="R13" s="466">
        <v>41748</v>
      </c>
      <c r="S13" s="467"/>
      <c r="T13" s="467"/>
      <c r="U13" s="467"/>
      <c r="V13" s="468"/>
      <c r="W13" s="401" t="s">
        <v>121</v>
      </c>
      <c r="X13" s="402"/>
      <c r="Y13" s="402"/>
      <c r="Z13" s="402"/>
      <c r="AA13" s="402"/>
      <c r="AB13" s="392"/>
      <c r="AC13" s="436">
        <v>2232</v>
      </c>
      <c r="AD13" s="437"/>
      <c r="AE13" s="437"/>
      <c r="AF13" s="437"/>
      <c r="AG13" s="476"/>
      <c r="AH13" s="436">
        <v>2729</v>
      </c>
      <c r="AI13" s="437"/>
      <c r="AJ13" s="437"/>
      <c r="AK13" s="437"/>
      <c r="AL13" s="438"/>
      <c r="AM13" s="414" t="s">
        <v>122</v>
      </c>
      <c r="AN13" s="415"/>
      <c r="AO13" s="415"/>
      <c r="AP13" s="415"/>
      <c r="AQ13" s="415"/>
      <c r="AR13" s="415"/>
      <c r="AS13" s="415"/>
      <c r="AT13" s="416"/>
      <c r="AU13" s="417" t="s">
        <v>116</v>
      </c>
      <c r="AV13" s="418"/>
      <c r="AW13" s="418"/>
      <c r="AX13" s="418"/>
      <c r="AY13" s="419" t="s">
        <v>123</v>
      </c>
      <c r="AZ13" s="420"/>
      <c r="BA13" s="420"/>
      <c r="BB13" s="420"/>
      <c r="BC13" s="420"/>
      <c r="BD13" s="420"/>
      <c r="BE13" s="420"/>
      <c r="BF13" s="420"/>
      <c r="BG13" s="420"/>
      <c r="BH13" s="420"/>
      <c r="BI13" s="420"/>
      <c r="BJ13" s="420"/>
      <c r="BK13" s="420"/>
      <c r="BL13" s="420"/>
      <c r="BM13" s="421"/>
      <c r="BN13" s="385">
        <v>-222212</v>
      </c>
      <c r="BO13" s="386"/>
      <c r="BP13" s="386"/>
      <c r="BQ13" s="386"/>
      <c r="BR13" s="386"/>
      <c r="BS13" s="386"/>
      <c r="BT13" s="386"/>
      <c r="BU13" s="387"/>
      <c r="BV13" s="385">
        <v>-240151</v>
      </c>
      <c r="BW13" s="386"/>
      <c r="BX13" s="386"/>
      <c r="BY13" s="386"/>
      <c r="BZ13" s="386"/>
      <c r="CA13" s="386"/>
      <c r="CB13" s="386"/>
      <c r="CC13" s="387"/>
      <c r="CD13" s="388" t="s">
        <v>124</v>
      </c>
      <c r="CE13" s="389"/>
      <c r="CF13" s="389"/>
      <c r="CG13" s="389"/>
      <c r="CH13" s="389"/>
      <c r="CI13" s="389"/>
      <c r="CJ13" s="389"/>
      <c r="CK13" s="389"/>
      <c r="CL13" s="389"/>
      <c r="CM13" s="389"/>
      <c r="CN13" s="389"/>
      <c r="CO13" s="389"/>
      <c r="CP13" s="389"/>
      <c r="CQ13" s="389"/>
      <c r="CR13" s="389"/>
      <c r="CS13" s="390"/>
      <c r="CT13" s="382">
        <v>10.8</v>
      </c>
      <c r="CU13" s="383"/>
      <c r="CV13" s="383"/>
      <c r="CW13" s="383"/>
      <c r="CX13" s="383"/>
      <c r="CY13" s="383"/>
      <c r="CZ13" s="383"/>
      <c r="DA13" s="384"/>
      <c r="DB13" s="382">
        <v>12.1</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125</v>
      </c>
      <c r="M14" s="464"/>
      <c r="N14" s="464"/>
      <c r="O14" s="464"/>
      <c r="P14" s="464"/>
      <c r="Q14" s="465"/>
      <c r="R14" s="466">
        <v>42312</v>
      </c>
      <c r="S14" s="467"/>
      <c r="T14" s="467"/>
      <c r="U14" s="467"/>
      <c r="V14" s="468"/>
      <c r="W14" s="375"/>
      <c r="X14" s="376"/>
      <c r="Y14" s="376"/>
      <c r="Z14" s="376"/>
      <c r="AA14" s="376"/>
      <c r="AB14" s="365"/>
      <c r="AC14" s="469">
        <v>10.6</v>
      </c>
      <c r="AD14" s="470"/>
      <c r="AE14" s="470"/>
      <c r="AF14" s="470"/>
      <c r="AG14" s="471"/>
      <c r="AH14" s="469">
        <v>12.3</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126</v>
      </c>
      <c r="CE14" s="478"/>
      <c r="CF14" s="478"/>
      <c r="CG14" s="478"/>
      <c r="CH14" s="478"/>
      <c r="CI14" s="478"/>
      <c r="CJ14" s="478"/>
      <c r="CK14" s="478"/>
      <c r="CL14" s="478"/>
      <c r="CM14" s="478"/>
      <c r="CN14" s="478"/>
      <c r="CO14" s="478"/>
      <c r="CP14" s="478"/>
      <c r="CQ14" s="478"/>
      <c r="CR14" s="478"/>
      <c r="CS14" s="479"/>
      <c r="CT14" s="480">
        <v>70.8</v>
      </c>
      <c r="CU14" s="481"/>
      <c r="CV14" s="481"/>
      <c r="CW14" s="481"/>
      <c r="CX14" s="481"/>
      <c r="CY14" s="481"/>
      <c r="CZ14" s="481"/>
      <c r="DA14" s="482"/>
      <c r="DB14" s="480">
        <v>77.5</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120</v>
      </c>
      <c r="N15" s="474"/>
      <c r="O15" s="474"/>
      <c r="P15" s="474"/>
      <c r="Q15" s="475"/>
      <c r="R15" s="466">
        <v>42052</v>
      </c>
      <c r="S15" s="467"/>
      <c r="T15" s="467"/>
      <c r="U15" s="467"/>
      <c r="V15" s="468"/>
      <c r="W15" s="401" t="s">
        <v>127</v>
      </c>
      <c r="X15" s="402"/>
      <c r="Y15" s="402"/>
      <c r="Z15" s="402"/>
      <c r="AA15" s="402"/>
      <c r="AB15" s="392"/>
      <c r="AC15" s="436">
        <v>7233</v>
      </c>
      <c r="AD15" s="437"/>
      <c r="AE15" s="437"/>
      <c r="AF15" s="437"/>
      <c r="AG15" s="476"/>
      <c r="AH15" s="436">
        <v>7751</v>
      </c>
      <c r="AI15" s="437"/>
      <c r="AJ15" s="437"/>
      <c r="AK15" s="437"/>
      <c r="AL15" s="438"/>
      <c r="AM15" s="414"/>
      <c r="AN15" s="415"/>
      <c r="AO15" s="415"/>
      <c r="AP15" s="415"/>
      <c r="AQ15" s="415"/>
      <c r="AR15" s="415"/>
      <c r="AS15" s="415"/>
      <c r="AT15" s="416"/>
      <c r="AU15" s="417"/>
      <c r="AV15" s="418"/>
      <c r="AW15" s="418"/>
      <c r="AX15" s="418"/>
      <c r="AY15" s="345" t="s">
        <v>128</v>
      </c>
      <c r="AZ15" s="346"/>
      <c r="BA15" s="346"/>
      <c r="BB15" s="346"/>
      <c r="BC15" s="346"/>
      <c r="BD15" s="346"/>
      <c r="BE15" s="346"/>
      <c r="BF15" s="346"/>
      <c r="BG15" s="346"/>
      <c r="BH15" s="346"/>
      <c r="BI15" s="346"/>
      <c r="BJ15" s="346"/>
      <c r="BK15" s="346"/>
      <c r="BL15" s="346"/>
      <c r="BM15" s="347"/>
      <c r="BN15" s="348">
        <v>4374854</v>
      </c>
      <c r="BO15" s="349"/>
      <c r="BP15" s="349"/>
      <c r="BQ15" s="349"/>
      <c r="BR15" s="349"/>
      <c r="BS15" s="349"/>
      <c r="BT15" s="349"/>
      <c r="BU15" s="350"/>
      <c r="BV15" s="348">
        <v>4231713</v>
      </c>
      <c r="BW15" s="349"/>
      <c r="BX15" s="349"/>
      <c r="BY15" s="349"/>
      <c r="BZ15" s="349"/>
      <c r="CA15" s="349"/>
      <c r="CB15" s="349"/>
      <c r="CC15" s="350"/>
      <c r="CD15" s="483" t="s">
        <v>129</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130</v>
      </c>
      <c r="M16" s="494"/>
      <c r="N16" s="494"/>
      <c r="O16" s="494"/>
      <c r="P16" s="494"/>
      <c r="Q16" s="495"/>
      <c r="R16" s="486" t="s">
        <v>131</v>
      </c>
      <c r="S16" s="487"/>
      <c r="T16" s="487"/>
      <c r="U16" s="487"/>
      <c r="V16" s="488"/>
      <c r="W16" s="375"/>
      <c r="X16" s="376"/>
      <c r="Y16" s="376"/>
      <c r="Z16" s="376"/>
      <c r="AA16" s="376"/>
      <c r="AB16" s="365"/>
      <c r="AC16" s="469">
        <v>34.5</v>
      </c>
      <c r="AD16" s="470"/>
      <c r="AE16" s="470"/>
      <c r="AF16" s="470"/>
      <c r="AG16" s="471"/>
      <c r="AH16" s="469">
        <v>34.799999999999997</v>
      </c>
      <c r="AI16" s="470"/>
      <c r="AJ16" s="470"/>
      <c r="AK16" s="470"/>
      <c r="AL16" s="472"/>
      <c r="AM16" s="414"/>
      <c r="AN16" s="415"/>
      <c r="AO16" s="415"/>
      <c r="AP16" s="415"/>
      <c r="AQ16" s="415"/>
      <c r="AR16" s="415"/>
      <c r="AS16" s="415"/>
      <c r="AT16" s="416"/>
      <c r="AU16" s="417"/>
      <c r="AV16" s="418"/>
      <c r="AW16" s="418"/>
      <c r="AX16" s="418"/>
      <c r="AY16" s="419" t="s">
        <v>132</v>
      </c>
      <c r="AZ16" s="420"/>
      <c r="BA16" s="420"/>
      <c r="BB16" s="420"/>
      <c r="BC16" s="420"/>
      <c r="BD16" s="420"/>
      <c r="BE16" s="420"/>
      <c r="BF16" s="420"/>
      <c r="BG16" s="420"/>
      <c r="BH16" s="420"/>
      <c r="BI16" s="420"/>
      <c r="BJ16" s="420"/>
      <c r="BK16" s="420"/>
      <c r="BL16" s="420"/>
      <c r="BM16" s="421"/>
      <c r="BN16" s="385">
        <v>8203977</v>
      </c>
      <c r="BO16" s="386"/>
      <c r="BP16" s="386"/>
      <c r="BQ16" s="386"/>
      <c r="BR16" s="386"/>
      <c r="BS16" s="386"/>
      <c r="BT16" s="386"/>
      <c r="BU16" s="387"/>
      <c r="BV16" s="385">
        <v>8043691</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133</v>
      </c>
      <c r="N17" s="490"/>
      <c r="O17" s="490"/>
      <c r="P17" s="490"/>
      <c r="Q17" s="491"/>
      <c r="R17" s="486" t="s">
        <v>131</v>
      </c>
      <c r="S17" s="487"/>
      <c r="T17" s="487"/>
      <c r="U17" s="487"/>
      <c r="V17" s="488"/>
      <c r="W17" s="401" t="s">
        <v>134</v>
      </c>
      <c r="X17" s="402"/>
      <c r="Y17" s="402"/>
      <c r="Z17" s="402"/>
      <c r="AA17" s="402"/>
      <c r="AB17" s="392"/>
      <c r="AC17" s="436">
        <v>11523</v>
      </c>
      <c r="AD17" s="437"/>
      <c r="AE17" s="437"/>
      <c r="AF17" s="437"/>
      <c r="AG17" s="476"/>
      <c r="AH17" s="436">
        <v>11728</v>
      </c>
      <c r="AI17" s="437"/>
      <c r="AJ17" s="437"/>
      <c r="AK17" s="437"/>
      <c r="AL17" s="438"/>
      <c r="AM17" s="414"/>
      <c r="AN17" s="415"/>
      <c r="AO17" s="415"/>
      <c r="AP17" s="415"/>
      <c r="AQ17" s="415"/>
      <c r="AR17" s="415"/>
      <c r="AS17" s="415"/>
      <c r="AT17" s="416"/>
      <c r="AU17" s="417"/>
      <c r="AV17" s="418"/>
      <c r="AW17" s="418"/>
      <c r="AX17" s="418"/>
      <c r="AY17" s="419" t="s">
        <v>135</v>
      </c>
      <c r="AZ17" s="420"/>
      <c r="BA17" s="420"/>
      <c r="BB17" s="420"/>
      <c r="BC17" s="420"/>
      <c r="BD17" s="420"/>
      <c r="BE17" s="420"/>
      <c r="BF17" s="420"/>
      <c r="BG17" s="420"/>
      <c r="BH17" s="420"/>
      <c r="BI17" s="420"/>
      <c r="BJ17" s="420"/>
      <c r="BK17" s="420"/>
      <c r="BL17" s="420"/>
      <c r="BM17" s="421"/>
      <c r="BN17" s="385">
        <v>5553003</v>
      </c>
      <c r="BO17" s="386"/>
      <c r="BP17" s="386"/>
      <c r="BQ17" s="386"/>
      <c r="BR17" s="386"/>
      <c r="BS17" s="386"/>
      <c r="BT17" s="386"/>
      <c r="BU17" s="387"/>
      <c r="BV17" s="385">
        <v>5439401</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136</v>
      </c>
      <c r="C18" s="428"/>
      <c r="D18" s="428"/>
      <c r="E18" s="497"/>
      <c r="F18" s="497"/>
      <c r="G18" s="497"/>
      <c r="H18" s="497"/>
      <c r="I18" s="497"/>
      <c r="J18" s="497"/>
      <c r="K18" s="497"/>
      <c r="L18" s="498">
        <v>139.03</v>
      </c>
      <c r="M18" s="498"/>
      <c r="N18" s="498"/>
      <c r="O18" s="498"/>
      <c r="P18" s="498"/>
      <c r="Q18" s="498"/>
      <c r="R18" s="499"/>
      <c r="S18" s="499"/>
      <c r="T18" s="499"/>
      <c r="U18" s="499"/>
      <c r="V18" s="500"/>
      <c r="W18" s="403"/>
      <c r="X18" s="404"/>
      <c r="Y18" s="404"/>
      <c r="Z18" s="404"/>
      <c r="AA18" s="404"/>
      <c r="AB18" s="395"/>
      <c r="AC18" s="501">
        <v>54.9</v>
      </c>
      <c r="AD18" s="502"/>
      <c r="AE18" s="502"/>
      <c r="AF18" s="502"/>
      <c r="AG18" s="503"/>
      <c r="AH18" s="501">
        <v>52.7</v>
      </c>
      <c r="AI18" s="502"/>
      <c r="AJ18" s="502"/>
      <c r="AK18" s="502"/>
      <c r="AL18" s="504"/>
      <c r="AM18" s="414"/>
      <c r="AN18" s="415"/>
      <c r="AO18" s="415"/>
      <c r="AP18" s="415"/>
      <c r="AQ18" s="415"/>
      <c r="AR18" s="415"/>
      <c r="AS18" s="415"/>
      <c r="AT18" s="416"/>
      <c r="AU18" s="417"/>
      <c r="AV18" s="418"/>
      <c r="AW18" s="418"/>
      <c r="AX18" s="418"/>
      <c r="AY18" s="419" t="s">
        <v>137</v>
      </c>
      <c r="AZ18" s="420"/>
      <c r="BA18" s="420"/>
      <c r="BB18" s="420"/>
      <c r="BC18" s="420"/>
      <c r="BD18" s="420"/>
      <c r="BE18" s="420"/>
      <c r="BF18" s="420"/>
      <c r="BG18" s="420"/>
      <c r="BH18" s="420"/>
      <c r="BI18" s="420"/>
      <c r="BJ18" s="420"/>
      <c r="BK18" s="420"/>
      <c r="BL18" s="420"/>
      <c r="BM18" s="421"/>
      <c r="BN18" s="385">
        <v>8926714</v>
      </c>
      <c r="BO18" s="386"/>
      <c r="BP18" s="386"/>
      <c r="BQ18" s="386"/>
      <c r="BR18" s="386"/>
      <c r="BS18" s="386"/>
      <c r="BT18" s="386"/>
      <c r="BU18" s="387"/>
      <c r="BV18" s="385">
        <v>9000891</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138</v>
      </c>
      <c r="C19" s="428"/>
      <c r="D19" s="428"/>
      <c r="E19" s="497"/>
      <c r="F19" s="497"/>
      <c r="G19" s="497"/>
      <c r="H19" s="497"/>
      <c r="I19" s="497"/>
      <c r="J19" s="497"/>
      <c r="K19" s="497"/>
      <c r="L19" s="505">
        <v>297</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139</v>
      </c>
      <c r="AZ19" s="420"/>
      <c r="BA19" s="420"/>
      <c r="BB19" s="420"/>
      <c r="BC19" s="420"/>
      <c r="BD19" s="420"/>
      <c r="BE19" s="420"/>
      <c r="BF19" s="420"/>
      <c r="BG19" s="420"/>
      <c r="BH19" s="420"/>
      <c r="BI19" s="420"/>
      <c r="BJ19" s="420"/>
      <c r="BK19" s="420"/>
      <c r="BL19" s="420"/>
      <c r="BM19" s="421"/>
      <c r="BN19" s="385">
        <v>11990364</v>
      </c>
      <c r="BO19" s="386"/>
      <c r="BP19" s="386"/>
      <c r="BQ19" s="386"/>
      <c r="BR19" s="386"/>
      <c r="BS19" s="386"/>
      <c r="BT19" s="386"/>
      <c r="BU19" s="387"/>
      <c r="BV19" s="385">
        <v>11497754</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140</v>
      </c>
      <c r="C20" s="428"/>
      <c r="D20" s="428"/>
      <c r="E20" s="497"/>
      <c r="F20" s="497"/>
      <c r="G20" s="497"/>
      <c r="H20" s="497"/>
      <c r="I20" s="497"/>
      <c r="J20" s="497"/>
      <c r="K20" s="497"/>
      <c r="L20" s="505">
        <v>13086</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141</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142</v>
      </c>
      <c r="C22" s="516"/>
      <c r="D22" s="517"/>
      <c r="E22" s="397" t="s">
        <v>1</v>
      </c>
      <c r="F22" s="402"/>
      <c r="G22" s="402"/>
      <c r="H22" s="402"/>
      <c r="I22" s="402"/>
      <c r="J22" s="402"/>
      <c r="K22" s="392"/>
      <c r="L22" s="397" t="s">
        <v>143</v>
      </c>
      <c r="M22" s="402"/>
      <c r="N22" s="402"/>
      <c r="O22" s="402"/>
      <c r="P22" s="392"/>
      <c r="Q22" s="524" t="s">
        <v>144</v>
      </c>
      <c r="R22" s="525"/>
      <c r="S22" s="525"/>
      <c r="T22" s="525"/>
      <c r="U22" s="525"/>
      <c r="V22" s="526"/>
      <c r="W22" s="530" t="s">
        <v>145</v>
      </c>
      <c r="X22" s="516"/>
      <c r="Y22" s="517"/>
      <c r="Z22" s="397" t="s">
        <v>1</v>
      </c>
      <c r="AA22" s="402"/>
      <c r="AB22" s="402"/>
      <c r="AC22" s="402"/>
      <c r="AD22" s="402"/>
      <c r="AE22" s="402"/>
      <c r="AF22" s="402"/>
      <c r="AG22" s="392"/>
      <c r="AH22" s="543" t="s">
        <v>146</v>
      </c>
      <c r="AI22" s="402"/>
      <c r="AJ22" s="402"/>
      <c r="AK22" s="402"/>
      <c r="AL22" s="392"/>
      <c r="AM22" s="543" t="s">
        <v>147</v>
      </c>
      <c r="AN22" s="544"/>
      <c r="AO22" s="544"/>
      <c r="AP22" s="544"/>
      <c r="AQ22" s="544"/>
      <c r="AR22" s="545"/>
      <c r="AS22" s="524" t="s">
        <v>144</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148</v>
      </c>
      <c r="AZ23" s="346"/>
      <c r="BA23" s="346"/>
      <c r="BB23" s="346"/>
      <c r="BC23" s="346"/>
      <c r="BD23" s="346"/>
      <c r="BE23" s="346"/>
      <c r="BF23" s="346"/>
      <c r="BG23" s="346"/>
      <c r="BH23" s="346"/>
      <c r="BI23" s="346"/>
      <c r="BJ23" s="346"/>
      <c r="BK23" s="346"/>
      <c r="BL23" s="346"/>
      <c r="BM23" s="347"/>
      <c r="BN23" s="385">
        <v>16797099</v>
      </c>
      <c r="BO23" s="386"/>
      <c r="BP23" s="386"/>
      <c r="BQ23" s="386"/>
      <c r="BR23" s="386"/>
      <c r="BS23" s="386"/>
      <c r="BT23" s="386"/>
      <c r="BU23" s="387"/>
      <c r="BV23" s="385">
        <v>17524077</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149</v>
      </c>
      <c r="F24" s="415"/>
      <c r="G24" s="415"/>
      <c r="H24" s="415"/>
      <c r="I24" s="415"/>
      <c r="J24" s="415"/>
      <c r="K24" s="416"/>
      <c r="L24" s="436">
        <v>1</v>
      </c>
      <c r="M24" s="437"/>
      <c r="N24" s="437"/>
      <c r="O24" s="437"/>
      <c r="P24" s="476"/>
      <c r="Q24" s="436">
        <v>6440</v>
      </c>
      <c r="R24" s="437"/>
      <c r="S24" s="437"/>
      <c r="T24" s="437"/>
      <c r="U24" s="437"/>
      <c r="V24" s="476"/>
      <c r="W24" s="531"/>
      <c r="X24" s="519"/>
      <c r="Y24" s="520"/>
      <c r="Z24" s="435" t="s">
        <v>150</v>
      </c>
      <c r="AA24" s="415"/>
      <c r="AB24" s="415"/>
      <c r="AC24" s="415"/>
      <c r="AD24" s="415"/>
      <c r="AE24" s="415"/>
      <c r="AF24" s="415"/>
      <c r="AG24" s="416"/>
      <c r="AH24" s="436">
        <v>280</v>
      </c>
      <c r="AI24" s="437"/>
      <c r="AJ24" s="437"/>
      <c r="AK24" s="437"/>
      <c r="AL24" s="476"/>
      <c r="AM24" s="436">
        <v>890400</v>
      </c>
      <c r="AN24" s="437"/>
      <c r="AO24" s="437"/>
      <c r="AP24" s="437"/>
      <c r="AQ24" s="437"/>
      <c r="AR24" s="476"/>
      <c r="AS24" s="436">
        <v>3180</v>
      </c>
      <c r="AT24" s="437"/>
      <c r="AU24" s="437"/>
      <c r="AV24" s="437"/>
      <c r="AW24" s="437"/>
      <c r="AX24" s="438"/>
      <c r="AY24" s="551" t="s">
        <v>151</v>
      </c>
      <c r="AZ24" s="552"/>
      <c r="BA24" s="552"/>
      <c r="BB24" s="552"/>
      <c r="BC24" s="552"/>
      <c r="BD24" s="552"/>
      <c r="BE24" s="552"/>
      <c r="BF24" s="552"/>
      <c r="BG24" s="552"/>
      <c r="BH24" s="552"/>
      <c r="BI24" s="552"/>
      <c r="BJ24" s="552"/>
      <c r="BK24" s="552"/>
      <c r="BL24" s="552"/>
      <c r="BM24" s="553"/>
      <c r="BN24" s="385">
        <v>9987570</v>
      </c>
      <c r="BO24" s="386"/>
      <c r="BP24" s="386"/>
      <c r="BQ24" s="386"/>
      <c r="BR24" s="386"/>
      <c r="BS24" s="386"/>
      <c r="BT24" s="386"/>
      <c r="BU24" s="387"/>
      <c r="BV24" s="385">
        <v>10920437</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152</v>
      </c>
      <c r="F25" s="415"/>
      <c r="G25" s="415"/>
      <c r="H25" s="415"/>
      <c r="I25" s="415"/>
      <c r="J25" s="415"/>
      <c r="K25" s="416"/>
      <c r="L25" s="436">
        <v>1</v>
      </c>
      <c r="M25" s="437"/>
      <c r="N25" s="437"/>
      <c r="O25" s="437"/>
      <c r="P25" s="476"/>
      <c r="Q25" s="436">
        <v>6047</v>
      </c>
      <c r="R25" s="437"/>
      <c r="S25" s="437"/>
      <c r="T25" s="437"/>
      <c r="U25" s="437"/>
      <c r="V25" s="476"/>
      <c r="W25" s="531"/>
      <c r="X25" s="519"/>
      <c r="Y25" s="520"/>
      <c r="Z25" s="435" t="s">
        <v>153</v>
      </c>
      <c r="AA25" s="415"/>
      <c r="AB25" s="415"/>
      <c r="AC25" s="415"/>
      <c r="AD25" s="415"/>
      <c r="AE25" s="415"/>
      <c r="AF25" s="415"/>
      <c r="AG25" s="416"/>
      <c r="AH25" s="436" t="s">
        <v>119</v>
      </c>
      <c r="AI25" s="437"/>
      <c r="AJ25" s="437"/>
      <c r="AK25" s="437"/>
      <c r="AL25" s="476"/>
      <c r="AM25" s="436" t="s">
        <v>119</v>
      </c>
      <c r="AN25" s="437"/>
      <c r="AO25" s="437"/>
      <c r="AP25" s="437"/>
      <c r="AQ25" s="437"/>
      <c r="AR25" s="476"/>
      <c r="AS25" s="436" t="s">
        <v>119</v>
      </c>
      <c r="AT25" s="437"/>
      <c r="AU25" s="437"/>
      <c r="AV25" s="437"/>
      <c r="AW25" s="437"/>
      <c r="AX25" s="438"/>
      <c r="AY25" s="345" t="s">
        <v>154</v>
      </c>
      <c r="AZ25" s="346"/>
      <c r="BA25" s="346"/>
      <c r="BB25" s="346"/>
      <c r="BC25" s="346"/>
      <c r="BD25" s="346"/>
      <c r="BE25" s="346"/>
      <c r="BF25" s="346"/>
      <c r="BG25" s="346"/>
      <c r="BH25" s="346"/>
      <c r="BI25" s="346"/>
      <c r="BJ25" s="346"/>
      <c r="BK25" s="346"/>
      <c r="BL25" s="346"/>
      <c r="BM25" s="347"/>
      <c r="BN25" s="348">
        <v>2226131</v>
      </c>
      <c r="BO25" s="349"/>
      <c r="BP25" s="349"/>
      <c r="BQ25" s="349"/>
      <c r="BR25" s="349"/>
      <c r="BS25" s="349"/>
      <c r="BT25" s="349"/>
      <c r="BU25" s="350"/>
      <c r="BV25" s="348">
        <v>2150776</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155</v>
      </c>
      <c r="F26" s="415"/>
      <c r="G26" s="415"/>
      <c r="H26" s="415"/>
      <c r="I26" s="415"/>
      <c r="J26" s="415"/>
      <c r="K26" s="416"/>
      <c r="L26" s="436">
        <v>1</v>
      </c>
      <c r="M26" s="437"/>
      <c r="N26" s="437"/>
      <c r="O26" s="437"/>
      <c r="P26" s="476"/>
      <c r="Q26" s="436">
        <v>5211</v>
      </c>
      <c r="R26" s="437"/>
      <c r="S26" s="437"/>
      <c r="T26" s="437"/>
      <c r="U26" s="437"/>
      <c r="V26" s="476"/>
      <c r="W26" s="531"/>
      <c r="X26" s="519"/>
      <c r="Y26" s="520"/>
      <c r="Z26" s="435" t="s">
        <v>156</v>
      </c>
      <c r="AA26" s="541"/>
      <c r="AB26" s="541"/>
      <c r="AC26" s="541"/>
      <c r="AD26" s="541"/>
      <c r="AE26" s="541"/>
      <c r="AF26" s="541"/>
      <c r="AG26" s="542"/>
      <c r="AH26" s="436">
        <v>52</v>
      </c>
      <c r="AI26" s="437"/>
      <c r="AJ26" s="437"/>
      <c r="AK26" s="437"/>
      <c r="AL26" s="476"/>
      <c r="AM26" s="436">
        <v>171288</v>
      </c>
      <c r="AN26" s="437"/>
      <c r="AO26" s="437"/>
      <c r="AP26" s="437"/>
      <c r="AQ26" s="437"/>
      <c r="AR26" s="476"/>
      <c r="AS26" s="436">
        <v>3294</v>
      </c>
      <c r="AT26" s="437"/>
      <c r="AU26" s="437"/>
      <c r="AV26" s="437"/>
      <c r="AW26" s="437"/>
      <c r="AX26" s="438"/>
      <c r="AY26" s="388" t="s">
        <v>157</v>
      </c>
      <c r="AZ26" s="389"/>
      <c r="BA26" s="389"/>
      <c r="BB26" s="389"/>
      <c r="BC26" s="389"/>
      <c r="BD26" s="389"/>
      <c r="BE26" s="389"/>
      <c r="BF26" s="389"/>
      <c r="BG26" s="389"/>
      <c r="BH26" s="389"/>
      <c r="BI26" s="389"/>
      <c r="BJ26" s="389"/>
      <c r="BK26" s="389"/>
      <c r="BL26" s="389"/>
      <c r="BM26" s="390"/>
      <c r="BN26" s="385" t="s">
        <v>119</v>
      </c>
      <c r="BO26" s="386"/>
      <c r="BP26" s="386"/>
      <c r="BQ26" s="386"/>
      <c r="BR26" s="386"/>
      <c r="BS26" s="386"/>
      <c r="BT26" s="386"/>
      <c r="BU26" s="387"/>
      <c r="BV26" s="385" t="s">
        <v>119</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158</v>
      </c>
      <c r="F27" s="415"/>
      <c r="G27" s="415"/>
      <c r="H27" s="415"/>
      <c r="I27" s="415"/>
      <c r="J27" s="415"/>
      <c r="K27" s="416"/>
      <c r="L27" s="436">
        <v>1</v>
      </c>
      <c r="M27" s="437"/>
      <c r="N27" s="437"/>
      <c r="O27" s="437"/>
      <c r="P27" s="476"/>
      <c r="Q27" s="436">
        <v>4350</v>
      </c>
      <c r="R27" s="437"/>
      <c r="S27" s="437"/>
      <c r="T27" s="437"/>
      <c r="U27" s="437"/>
      <c r="V27" s="476"/>
      <c r="W27" s="531"/>
      <c r="X27" s="519"/>
      <c r="Y27" s="520"/>
      <c r="Z27" s="435" t="s">
        <v>159</v>
      </c>
      <c r="AA27" s="415"/>
      <c r="AB27" s="415"/>
      <c r="AC27" s="415"/>
      <c r="AD27" s="415"/>
      <c r="AE27" s="415"/>
      <c r="AF27" s="415"/>
      <c r="AG27" s="416"/>
      <c r="AH27" s="436">
        <v>4</v>
      </c>
      <c r="AI27" s="437"/>
      <c r="AJ27" s="437"/>
      <c r="AK27" s="437"/>
      <c r="AL27" s="476"/>
      <c r="AM27" s="436">
        <v>15764</v>
      </c>
      <c r="AN27" s="437"/>
      <c r="AO27" s="437"/>
      <c r="AP27" s="437"/>
      <c r="AQ27" s="437"/>
      <c r="AR27" s="476"/>
      <c r="AS27" s="436">
        <v>3941</v>
      </c>
      <c r="AT27" s="437"/>
      <c r="AU27" s="437"/>
      <c r="AV27" s="437"/>
      <c r="AW27" s="437"/>
      <c r="AX27" s="438"/>
      <c r="AY27" s="477" t="s">
        <v>160</v>
      </c>
      <c r="AZ27" s="478"/>
      <c r="BA27" s="478"/>
      <c r="BB27" s="478"/>
      <c r="BC27" s="478"/>
      <c r="BD27" s="478"/>
      <c r="BE27" s="478"/>
      <c r="BF27" s="478"/>
      <c r="BG27" s="478"/>
      <c r="BH27" s="478"/>
      <c r="BI27" s="478"/>
      <c r="BJ27" s="478"/>
      <c r="BK27" s="478"/>
      <c r="BL27" s="478"/>
      <c r="BM27" s="479"/>
      <c r="BN27" s="554" t="s">
        <v>119</v>
      </c>
      <c r="BO27" s="555"/>
      <c r="BP27" s="555"/>
      <c r="BQ27" s="555"/>
      <c r="BR27" s="555"/>
      <c r="BS27" s="555"/>
      <c r="BT27" s="555"/>
      <c r="BU27" s="556"/>
      <c r="BV27" s="554" t="s">
        <v>119</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161</v>
      </c>
      <c r="F28" s="415"/>
      <c r="G28" s="415"/>
      <c r="H28" s="415"/>
      <c r="I28" s="415"/>
      <c r="J28" s="415"/>
      <c r="K28" s="416"/>
      <c r="L28" s="436">
        <v>1</v>
      </c>
      <c r="M28" s="437"/>
      <c r="N28" s="437"/>
      <c r="O28" s="437"/>
      <c r="P28" s="476"/>
      <c r="Q28" s="436">
        <v>3850</v>
      </c>
      <c r="R28" s="437"/>
      <c r="S28" s="437"/>
      <c r="T28" s="437"/>
      <c r="U28" s="437"/>
      <c r="V28" s="476"/>
      <c r="W28" s="531"/>
      <c r="X28" s="519"/>
      <c r="Y28" s="520"/>
      <c r="Z28" s="435" t="s">
        <v>162</v>
      </c>
      <c r="AA28" s="415"/>
      <c r="AB28" s="415"/>
      <c r="AC28" s="415"/>
      <c r="AD28" s="415"/>
      <c r="AE28" s="415"/>
      <c r="AF28" s="415"/>
      <c r="AG28" s="416"/>
      <c r="AH28" s="436" t="s">
        <v>119</v>
      </c>
      <c r="AI28" s="437"/>
      <c r="AJ28" s="437"/>
      <c r="AK28" s="437"/>
      <c r="AL28" s="476"/>
      <c r="AM28" s="436" t="s">
        <v>119</v>
      </c>
      <c r="AN28" s="437"/>
      <c r="AO28" s="437"/>
      <c r="AP28" s="437"/>
      <c r="AQ28" s="437"/>
      <c r="AR28" s="476"/>
      <c r="AS28" s="436" t="s">
        <v>119</v>
      </c>
      <c r="AT28" s="437"/>
      <c r="AU28" s="437"/>
      <c r="AV28" s="437"/>
      <c r="AW28" s="437"/>
      <c r="AX28" s="438"/>
      <c r="AY28" s="557" t="s">
        <v>163</v>
      </c>
      <c r="AZ28" s="558"/>
      <c r="BA28" s="558"/>
      <c r="BB28" s="559"/>
      <c r="BC28" s="345" t="s">
        <v>164</v>
      </c>
      <c r="BD28" s="346"/>
      <c r="BE28" s="346"/>
      <c r="BF28" s="346"/>
      <c r="BG28" s="346"/>
      <c r="BH28" s="346"/>
      <c r="BI28" s="346"/>
      <c r="BJ28" s="346"/>
      <c r="BK28" s="346"/>
      <c r="BL28" s="346"/>
      <c r="BM28" s="347"/>
      <c r="BN28" s="348">
        <v>1341972</v>
      </c>
      <c r="BO28" s="349"/>
      <c r="BP28" s="349"/>
      <c r="BQ28" s="349"/>
      <c r="BR28" s="349"/>
      <c r="BS28" s="349"/>
      <c r="BT28" s="349"/>
      <c r="BU28" s="350"/>
      <c r="BV28" s="348">
        <v>1316725</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165</v>
      </c>
      <c r="F29" s="415"/>
      <c r="G29" s="415"/>
      <c r="H29" s="415"/>
      <c r="I29" s="415"/>
      <c r="J29" s="415"/>
      <c r="K29" s="416"/>
      <c r="L29" s="436">
        <v>14</v>
      </c>
      <c r="M29" s="437"/>
      <c r="N29" s="437"/>
      <c r="O29" s="437"/>
      <c r="P29" s="476"/>
      <c r="Q29" s="436">
        <v>3600</v>
      </c>
      <c r="R29" s="437"/>
      <c r="S29" s="437"/>
      <c r="T29" s="437"/>
      <c r="U29" s="437"/>
      <c r="V29" s="476"/>
      <c r="W29" s="532"/>
      <c r="X29" s="533"/>
      <c r="Y29" s="534"/>
      <c r="Z29" s="435" t="s">
        <v>166</v>
      </c>
      <c r="AA29" s="415"/>
      <c r="AB29" s="415"/>
      <c r="AC29" s="415"/>
      <c r="AD29" s="415"/>
      <c r="AE29" s="415"/>
      <c r="AF29" s="415"/>
      <c r="AG29" s="416"/>
      <c r="AH29" s="436">
        <v>284</v>
      </c>
      <c r="AI29" s="437"/>
      <c r="AJ29" s="437"/>
      <c r="AK29" s="437"/>
      <c r="AL29" s="476"/>
      <c r="AM29" s="436">
        <v>906164</v>
      </c>
      <c r="AN29" s="437"/>
      <c r="AO29" s="437"/>
      <c r="AP29" s="437"/>
      <c r="AQ29" s="437"/>
      <c r="AR29" s="476"/>
      <c r="AS29" s="436">
        <v>3191</v>
      </c>
      <c r="AT29" s="437"/>
      <c r="AU29" s="437"/>
      <c r="AV29" s="437"/>
      <c r="AW29" s="437"/>
      <c r="AX29" s="438"/>
      <c r="AY29" s="560"/>
      <c r="AZ29" s="561"/>
      <c r="BA29" s="561"/>
      <c r="BB29" s="562"/>
      <c r="BC29" s="419" t="s">
        <v>167</v>
      </c>
      <c r="BD29" s="420"/>
      <c r="BE29" s="420"/>
      <c r="BF29" s="420"/>
      <c r="BG29" s="420"/>
      <c r="BH29" s="420"/>
      <c r="BI29" s="420"/>
      <c r="BJ29" s="420"/>
      <c r="BK29" s="420"/>
      <c r="BL29" s="420"/>
      <c r="BM29" s="421"/>
      <c r="BN29" s="385">
        <v>177683</v>
      </c>
      <c r="BO29" s="386"/>
      <c r="BP29" s="386"/>
      <c r="BQ29" s="386"/>
      <c r="BR29" s="386"/>
      <c r="BS29" s="386"/>
      <c r="BT29" s="386"/>
      <c r="BU29" s="387"/>
      <c r="BV29" s="385">
        <v>164957</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168</v>
      </c>
      <c r="X30" s="539"/>
      <c r="Y30" s="539"/>
      <c r="Z30" s="539"/>
      <c r="AA30" s="539"/>
      <c r="AB30" s="539"/>
      <c r="AC30" s="539"/>
      <c r="AD30" s="539"/>
      <c r="AE30" s="539"/>
      <c r="AF30" s="539"/>
      <c r="AG30" s="540"/>
      <c r="AH30" s="501">
        <v>97.9</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169</v>
      </c>
      <c r="BD30" s="552"/>
      <c r="BE30" s="552"/>
      <c r="BF30" s="552"/>
      <c r="BG30" s="552"/>
      <c r="BH30" s="552"/>
      <c r="BI30" s="552"/>
      <c r="BJ30" s="552"/>
      <c r="BK30" s="552"/>
      <c r="BL30" s="552"/>
      <c r="BM30" s="553"/>
      <c r="BN30" s="554">
        <v>628598</v>
      </c>
      <c r="BO30" s="555"/>
      <c r="BP30" s="555"/>
      <c r="BQ30" s="555"/>
      <c r="BR30" s="555"/>
      <c r="BS30" s="555"/>
      <c r="BT30" s="555"/>
      <c r="BU30" s="556"/>
      <c r="BV30" s="554">
        <v>143881</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170</v>
      </c>
      <c r="D32" s="165"/>
      <c r="E32" s="165"/>
      <c r="F32" s="162"/>
      <c r="G32" s="162"/>
      <c r="H32" s="162"/>
      <c r="I32" s="162"/>
      <c r="J32" s="162"/>
      <c r="K32" s="162"/>
      <c r="L32" s="162"/>
      <c r="M32" s="162"/>
      <c r="N32" s="162"/>
      <c r="O32" s="162"/>
      <c r="P32" s="162"/>
      <c r="Q32" s="162"/>
      <c r="R32" s="162"/>
      <c r="S32" s="162"/>
      <c r="T32" s="162"/>
      <c r="U32" s="162" t="s">
        <v>171</v>
      </c>
      <c r="V32" s="162"/>
      <c r="W32" s="162"/>
      <c r="X32" s="162"/>
      <c r="Y32" s="162"/>
      <c r="Z32" s="162"/>
      <c r="AA32" s="162"/>
      <c r="AB32" s="162"/>
      <c r="AC32" s="162"/>
      <c r="AD32" s="162"/>
      <c r="AE32" s="162"/>
      <c r="AF32" s="162"/>
      <c r="AG32" s="162"/>
      <c r="AH32" s="162"/>
      <c r="AI32" s="162"/>
      <c r="AJ32" s="162"/>
      <c r="AK32" s="162"/>
      <c r="AL32" s="162"/>
      <c r="AM32" s="166" t="s">
        <v>172</v>
      </c>
      <c r="AN32" s="162"/>
      <c r="AO32" s="162"/>
      <c r="AP32" s="162"/>
      <c r="AQ32" s="162"/>
      <c r="AR32" s="162"/>
      <c r="AS32" s="166"/>
      <c r="AT32" s="166"/>
      <c r="AU32" s="166"/>
      <c r="AV32" s="166"/>
      <c r="AW32" s="166"/>
      <c r="AX32" s="166"/>
      <c r="AY32" s="166"/>
      <c r="AZ32" s="166"/>
      <c r="BA32" s="166"/>
      <c r="BB32" s="162"/>
      <c r="BC32" s="166"/>
      <c r="BD32" s="162"/>
      <c r="BE32" s="166" t="s">
        <v>173</v>
      </c>
      <c r="BF32" s="162"/>
      <c r="BG32" s="162"/>
      <c r="BH32" s="162"/>
      <c r="BI32" s="162"/>
      <c r="BJ32" s="166"/>
      <c r="BK32" s="166"/>
      <c r="BL32" s="166"/>
      <c r="BM32" s="166"/>
      <c r="BN32" s="166"/>
      <c r="BO32" s="166"/>
      <c r="BP32" s="166"/>
      <c r="BQ32" s="166"/>
      <c r="BR32" s="162"/>
      <c r="BS32" s="162"/>
      <c r="BT32" s="162"/>
      <c r="BU32" s="162"/>
      <c r="BV32" s="162"/>
      <c r="BW32" s="162" t="s">
        <v>174</v>
      </c>
      <c r="BX32" s="162"/>
      <c r="BY32" s="162"/>
      <c r="BZ32" s="162"/>
      <c r="CA32" s="162"/>
      <c r="CB32" s="166"/>
      <c r="CC32" s="166"/>
      <c r="CD32" s="166"/>
      <c r="CE32" s="166"/>
      <c r="CF32" s="166"/>
      <c r="CG32" s="166"/>
      <c r="CH32" s="166"/>
      <c r="CI32" s="166"/>
      <c r="CJ32" s="166"/>
      <c r="CK32" s="166"/>
      <c r="CL32" s="166"/>
      <c r="CM32" s="166"/>
      <c r="CN32" s="166"/>
      <c r="CO32" s="166" t="s">
        <v>175</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176</v>
      </c>
      <c r="D33" s="409"/>
      <c r="E33" s="374" t="s">
        <v>177</v>
      </c>
      <c r="F33" s="374"/>
      <c r="G33" s="374"/>
      <c r="H33" s="374"/>
      <c r="I33" s="374"/>
      <c r="J33" s="374"/>
      <c r="K33" s="374"/>
      <c r="L33" s="374"/>
      <c r="M33" s="374"/>
      <c r="N33" s="374"/>
      <c r="O33" s="374"/>
      <c r="P33" s="374"/>
      <c r="Q33" s="374"/>
      <c r="R33" s="374"/>
      <c r="S33" s="374"/>
      <c r="T33" s="167"/>
      <c r="U33" s="409" t="s">
        <v>176</v>
      </c>
      <c r="V33" s="409"/>
      <c r="W33" s="374" t="s">
        <v>177</v>
      </c>
      <c r="X33" s="374"/>
      <c r="Y33" s="374"/>
      <c r="Z33" s="374"/>
      <c r="AA33" s="374"/>
      <c r="AB33" s="374"/>
      <c r="AC33" s="374"/>
      <c r="AD33" s="374"/>
      <c r="AE33" s="374"/>
      <c r="AF33" s="374"/>
      <c r="AG33" s="374"/>
      <c r="AH33" s="374"/>
      <c r="AI33" s="374"/>
      <c r="AJ33" s="374"/>
      <c r="AK33" s="374"/>
      <c r="AL33" s="167"/>
      <c r="AM33" s="409" t="s">
        <v>176</v>
      </c>
      <c r="AN33" s="409"/>
      <c r="AO33" s="374" t="s">
        <v>177</v>
      </c>
      <c r="AP33" s="374"/>
      <c r="AQ33" s="374"/>
      <c r="AR33" s="374"/>
      <c r="AS33" s="374"/>
      <c r="AT33" s="374"/>
      <c r="AU33" s="374"/>
      <c r="AV33" s="374"/>
      <c r="AW33" s="374"/>
      <c r="AX33" s="374"/>
      <c r="AY33" s="374"/>
      <c r="AZ33" s="374"/>
      <c r="BA33" s="374"/>
      <c r="BB33" s="374"/>
      <c r="BC33" s="374"/>
      <c r="BD33" s="168"/>
      <c r="BE33" s="374" t="s">
        <v>178</v>
      </c>
      <c r="BF33" s="374"/>
      <c r="BG33" s="374" t="s">
        <v>179</v>
      </c>
      <c r="BH33" s="374"/>
      <c r="BI33" s="374"/>
      <c r="BJ33" s="374"/>
      <c r="BK33" s="374"/>
      <c r="BL33" s="374"/>
      <c r="BM33" s="374"/>
      <c r="BN33" s="374"/>
      <c r="BO33" s="374"/>
      <c r="BP33" s="374"/>
      <c r="BQ33" s="374"/>
      <c r="BR33" s="374"/>
      <c r="BS33" s="374"/>
      <c r="BT33" s="374"/>
      <c r="BU33" s="374"/>
      <c r="BV33" s="168"/>
      <c r="BW33" s="409" t="s">
        <v>178</v>
      </c>
      <c r="BX33" s="409"/>
      <c r="BY33" s="374" t="s">
        <v>180</v>
      </c>
      <c r="BZ33" s="374"/>
      <c r="CA33" s="374"/>
      <c r="CB33" s="374"/>
      <c r="CC33" s="374"/>
      <c r="CD33" s="374"/>
      <c r="CE33" s="374"/>
      <c r="CF33" s="374"/>
      <c r="CG33" s="374"/>
      <c r="CH33" s="374"/>
      <c r="CI33" s="374"/>
      <c r="CJ33" s="374"/>
      <c r="CK33" s="374"/>
      <c r="CL33" s="374"/>
      <c r="CM33" s="374"/>
      <c r="CN33" s="167"/>
      <c r="CO33" s="409" t="s">
        <v>176</v>
      </c>
      <c r="CP33" s="409"/>
      <c r="CQ33" s="374" t="s">
        <v>181</v>
      </c>
      <c r="CR33" s="374"/>
      <c r="CS33" s="374"/>
      <c r="CT33" s="374"/>
      <c r="CU33" s="374"/>
      <c r="CV33" s="374"/>
      <c r="CW33" s="374"/>
      <c r="CX33" s="374"/>
      <c r="CY33" s="374"/>
      <c r="CZ33" s="374"/>
      <c r="DA33" s="374"/>
      <c r="DB33" s="374"/>
      <c r="DC33" s="374"/>
      <c r="DD33" s="374"/>
      <c r="DE33" s="374"/>
      <c r="DF33" s="167"/>
      <c r="DG33" s="374" t="s">
        <v>182</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2</v>
      </c>
      <c r="V34" s="566"/>
      <c r="W34" s="567" t="str">
        <f>IF('各会計、関係団体の財政状況及び健全化判断比率'!B28="","",'各会計、関係団体の財政状況及び健全化判断比率'!B28)</f>
        <v>国民健康保険特別会計</v>
      </c>
      <c r="X34" s="567"/>
      <c r="Y34" s="567"/>
      <c r="Z34" s="567"/>
      <c r="AA34" s="567"/>
      <c r="AB34" s="567"/>
      <c r="AC34" s="567"/>
      <c r="AD34" s="567"/>
      <c r="AE34" s="567"/>
      <c r="AF34" s="567"/>
      <c r="AG34" s="567"/>
      <c r="AH34" s="567"/>
      <c r="AI34" s="567"/>
      <c r="AJ34" s="567"/>
      <c r="AK34" s="567"/>
      <c r="AL34" s="165"/>
      <c r="AM34" s="566">
        <f>IF(AO34="","",MAX(C34:D43,U34:V43)+1)</f>
        <v>6</v>
      </c>
      <c r="AN34" s="566"/>
      <c r="AO34" s="567" t="str">
        <f>IF('各会計、関係団体の財政状況及び健全化判断比率'!B32="","",'各会計、関係団体の財政状況及び健全化判断比率'!B32)</f>
        <v>水道事業会計</v>
      </c>
      <c r="AP34" s="567"/>
      <c r="AQ34" s="567"/>
      <c r="AR34" s="567"/>
      <c r="AS34" s="567"/>
      <c r="AT34" s="567"/>
      <c r="AU34" s="567"/>
      <c r="AV34" s="567"/>
      <c r="AW34" s="567"/>
      <c r="AX34" s="567"/>
      <c r="AY34" s="567"/>
      <c r="AZ34" s="567"/>
      <c r="BA34" s="567"/>
      <c r="BB34" s="567"/>
      <c r="BC34" s="567"/>
      <c r="BD34" s="165"/>
      <c r="BE34" s="566">
        <f>IF(BG34="","",MAX(C34:D43,U34:V43,AM34:AN43)+1)</f>
        <v>8</v>
      </c>
      <c r="BF34" s="566"/>
      <c r="BG34" s="567" t="str">
        <f>IF('各会計、関係団体の財政状況及び健全化判断比率'!B34="","",'各会計、関係団体の財政状況及び健全化判断比率'!B34)</f>
        <v>公共下水道事業会計</v>
      </c>
      <c r="BH34" s="567"/>
      <c r="BI34" s="567"/>
      <c r="BJ34" s="567"/>
      <c r="BK34" s="567"/>
      <c r="BL34" s="567"/>
      <c r="BM34" s="567"/>
      <c r="BN34" s="567"/>
      <c r="BO34" s="567"/>
      <c r="BP34" s="567"/>
      <c r="BQ34" s="567"/>
      <c r="BR34" s="567"/>
      <c r="BS34" s="567"/>
      <c r="BT34" s="567"/>
      <c r="BU34" s="567"/>
      <c r="BV34" s="165"/>
      <c r="BW34" s="566">
        <f>IF(BY34="","",MAX(C34:D43,U34:V43,AM34:AN43,BE34:BF43)+1)</f>
        <v>11</v>
      </c>
      <c r="BX34" s="566"/>
      <c r="BY34" s="567" t="str">
        <f>IF('各会計、関係団体の財政状況及び健全化判断比率'!B68="","",'各会計、関係団体の財政状況及び健全化判断比率'!B68)</f>
        <v>山形県後期高齢者医療広域連合（普通会計分）</v>
      </c>
      <c r="BZ34" s="567"/>
      <c r="CA34" s="567"/>
      <c r="CB34" s="567"/>
      <c r="CC34" s="567"/>
      <c r="CD34" s="567"/>
      <c r="CE34" s="567"/>
      <c r="CF34" s="567"/>
      <c r="CG34" s="567"/>
      <c r="CH34" s="567"/>
      <c r="CI34" s="567"/>
      <c r="CJ34" s="567"/>
      <c r="CK34" s="567"/>
      <c r="CL34" s="567"/>
      <c r="CM34" s="567"/>
      <c r="CN34" s="165"/>
      <c r="CO34" s="566">
        <f>IF(CQ34="","",MAX(C34:D43,U34:V43,AM34:AN43,BE34:BF43,BW34:BX43)+1)</f>
        <v>18</v>
      </c>
      <c r="CP34" s="566"/>
      <c r="CQ34" s="567" t="str">
        <f>IF('各会計、関係団体の財政状況及び健全化判断比率'!BS7="","",'各会計、関係団体の財政状況及び健全化判断比率'!BS7)</f>
        <v>寒河江市体育振興公社</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t="str">
        <f>IF(E35="","",C34+1)</f>
        <v/>
      </c>
      <c r="D35" s="566"/>
      <c r="E35" s="567" t="str">
        <f>IF('各会計、関係団体の財政状況及び健全化判断比率'!B8="","",'各会計、関係団体の財政状況及び健全化判断比率'!B8)</f>
        <v/>
      </c>
      <c r="F35" s="567"/>
      <c r="G35" s="567"/>
      <c r="H35" s="567"/>
      <c r="I35" s="567"/>
      <c r="J35" s="567"/>
      <c r="K35" s="567"/>
      <c r="L35" s="567"/>
      <c r="M35" s="567"/>
      <c r="N35" s="567"/>
      <c r="O35" s="567"/>
      <c r="P35" s="567"/>
      <c r="Q35" s="567"/>
      <c r="R35" s="567"/>
      <c r="S35" s="567"/>
      <c r="T35" s="165"/>
      <c r="U35" s="566">
        <f>IF(W35="","",U34+1)</f>
        <v>3</v>
      </c>
      <c r="V35" s="566"/>
      <c r="W35" s="567" t="str">
        <f>IF('各会計、関係団体の財政状況及び健全化判断比率'!B29="","",'各会計、関係団体の財政状況及び健全化判断比率'!B29)</f>
        <v>介護保険特別会計</v>
      </c>
      <c r="X35" s="567"/>
      <c r="Y35" s="567"/>
      <c r="Z35" s="567"/>
      <c r="AA35" s="567"/>
      <c r="AB35" s="567"/>
      <c r="AC35" s="567"/>
      <c r="AD35" s="567"/>
      <c r="AE35" s="567"/>
      <c r="AF35" s="567"/>
      <c r="AG35" s="567"/>
      <c r="AH35" s="567"/>
      <c r="AI35" s="567"/>
      <c r="AJ35" s="567"/>
      <c r="AK35" s="567"/>
      <c r="AL35" s="165"/>
      <c r="AM35" s="566">
        <f t="shared" ref="AM35:AM43" si="0">IF(AO35="","",AM34+1)</f>
        <v>7</v>
      </c>
      <c r="AN35" s="566"/>
      <c r="AO35" s="567" t="str">
        <f>IF('各会計、関係団体の財政状況及び健全化判断比率'!B33="","",'各会計、関係団体の財政状況及び健全化判断比率'!B33)</f>
        <v>病院事業会計</v>
      </c>
      <c r="AP35" s="567"/>
      <c r="AQ35" s="567"/>
      <c r="AR35" s="567"/>
      <c r="AS35" s="567"/>
      <c r="AT35" s="567"/>
      <c r="AU35" s="567"/>
      <c r="AV35" s="567"/>
      <c r="AW35" s="567"/>
      <c r="AX35" s="567"/>
      <c r="AY35" s="567"/>
      <c r="AZ35" s="567"/>
      <c r="BA35" s="567"/>
      <c r="BB35" s="567"/>
      <c r="BC35" s="567"/>
      <c r="BD35" s="165"/>
      <c r="BE35" s="566">
        <f t="shared" ref="BE35:BE43" si="1">IF(BG35="","",BE34+1)</f>
        <v>9</v>
      </c>
      <c r="BF35" s="566"/>
      <c r="BG35" s="567" t="str">
        <f>IF('各会計、関係団体の財政状況及び健全化判断比率'!B35="","",'各会計、関係団体の財政状況及び健全化判断比率'!B35)</f>
        <v>浄化槽整備事業会計</v>
      </c>
      <c r="BH35" s="567"/>
      <c r="BI35" s="567"/>
      <c r="BJ35" s="567"/>
      <c r="BK35" s="567"/>
      <c r="BL35" s="567"/>
      <c r="BM35" s="567"/>
      <c r="BN35" s="567"/>
      <c r="BO35" s="567"/>
      <c r="BP35" s="567"/>
      <c r="BQ35" s="567"/>
      <c r="BR35" s="567"/>
      <c r="BS35" s="567"/>
      <c r="BT35" s="567"/>
      <c r="BU35" s="567"/>
      <c r="BV35" s="165"/>
      <c r="BW35" s="566">
        <f t="shared" ref="BW35:BW43" si="2">IF(BY35="","",BW34+1)</f>
        <v>12</v>
      </c>
      <c r="BX35" s="566"/>
      <c r="BY35" s="567" t="str">
        <f>IF('各会計、関係団体の財政状況及び健全化判断比率'!B69="","",'各会計、関係団体の財政状況及び健全化判断比率'!B69)</f>
        <v>山形県後期高齢者医療広域連合（事業会計分）</v>
      </c>
      <c r="BZ35" s="567"/>
      <c r="CA35" s="567"/>
      <c r="CB35" s="567"/>
      <c r="CC35" s="567"/>
      <c r="CD35" s="567"/>
      <c r="CE35" s="567"/>
      <c r="CF35" s="567"/>
      <c r="CG35" s="567"/>
      <c r="CH35" s="567"/>
      <c r="CI35" s="567"/>
      <c r="CJ35" s="567"/>
      <c r="CK35" s="567"/>
      <c r="CL35" s="567"/>
      <c r="CM35" s="567"/>
      <c r="CN35" s="165"/>
      <c r="CO35" s="566">
        <f t="shared" ref="CO35:CO43" si="3">IF(CQ35="","",CO34+1)</f>
        <v>19</v>
      </c>
      <c r="CP35" s="566"/>
      <c r="CQ35" s="567" t="str">
        <f>IF('各会計、関係団体の財政状況及び健全化判断比率'!BS8="","",'各会計、関係団体の財政状況及び健全化判断比率'!BS8)</f>
        <v>寒河江市土地開発公社</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4</v>
      </c>
      <c r="V36" s="566"/>
      <c r="W36" s="567" t="str">
        <f>IF('各会計、関係団体の財政状況及び健全化判断比率'!B30="","",'各会計、関係団体の財政状況及び健全化判断比率'!B30)</f>
        <v>介護認定審査会共同設置特別会計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f t="shared" si="1"/>
        <v>10</v>
      </c>
      <c r="BF36" s="566"/>
      <c r="BG36" s="567" t="str">
        <f>IF('各会計、関係団体の財政状況及び健全化判断比率'!B36="","",'各会計、関係団体の財政状況及び健全化判断比率'!B36)</f>
        <v>簡易水道事業会計</v>
      </c>
      <c r="BH36" s="567"/>
      <c r="BI36" s="567"/>
      <c r="BJ36" s="567"/>
      <c r="BK36" s="567"/>
      <c r="BL36" s="567"/>
      <c r="BM36" s="567"/>
      <c r="BN36" s="567"/>
      <c r="BO36" s="567"/>
      <c r="BP36" s="567"/>
      <c r="BQ36" s="567"/>
      <c r="BR36" s="567"/>
      <c r="BS36" s="567"/>
      <c r="BT36" s="567"/>
      <c r="BU36" s="567"/>
      <c r="BV36" s="165"/>
      <c r="BW36" s="566">
        <f t="shared" si="2"/>
        <v>13</v>
      </c>
      <c r="BX36" s="566"/>
      <c r="BY36" s="567" t="str">
        <f>IF('各会計、関係団体の財政状況及び健全化判断比率'!B70="","",'各会計、関係団体の財政状況及び健全化判断比率'!B70)</f>
        <v>山形県消防補償等組合</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f t="shared" si="4"/>
        <v>5</v>
      </c>
      <c r="V37" s="566"/>
      <c r="W37" s="567" t="str">
        <f>IF('各会計、関係団体の財政状況及び健全化判断比率'!B31="","",'各会計、関係団体の財政状況及び健全化判断比率'!B31)</f>
        <v>後期高齢者医療特別会計</v>
      </c>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14</v>
      </c>
      <c r="BX37" s="566"/>
      <c r="BY37" s="567" t="str">
        <f>IF('各会計、関係団体の財政状況及び健全化判断比率'!B71="","",'各会計、関係団体の財政状況及び健全化判断比率'!B71)</f>
        <v>山形県自治会館管理組合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15</v>
      </c>
      <c r="BX38" s="566"/>
      <c r="BY38" s="567" t="str">
        <f>IF('各会計、関係団体の財政状況及び健全化判断比率'!B72="","",'各会計、関係団体の財政状況及び健全化判断比率'!B72)</f>
        <v>山形県市町村職員退職手当組合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16</v>
      </c>
      <c r="BX39" s="566"/>
      <c r="BY39" s="567" t="str">
        <f>IF('各会計、関係団体の財政状況及び健全化判断比率'!B73="","",'各会計、関係団体の財政状況及び健全化判断比率'!B73)</f>
        <v>西村山広域行政事務組合（普通会計分）</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17</v>
      </c>
      <c r="BX40" s="566"/>
      <c r="BY40" s="567" t="str">
        <f>IF('各会計、関係団体の財政状況及び健全化判断比率'!B74="","",'各会計、関係団体の財政状況及び健全化判断比率'!B74)</f>
        <v>西村山広域行政事務組合（事業会計分）</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t="str">
        <f t="shared" si="2"/>
        <v/>
      </c>
      <c r="BX41" s="566"/>
      <c r="BY41" s="567" t="str">
        <f>IF('各会計、関係団体の財政状況及び健全化判断比率'!B75="","",'各会計、関係団体の財政状況及び健全化判断比率'!B75)</f>
        <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183</v>
      </c>
      <c r="C46" s="137"/>
      <c r="D46" s="137"/>
      <c r="E46" s="137" t="s">
        <v>184</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185</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186</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187</v>
      </c>
    </row>
    <row r="50" spans="5:5">
      <c r="E50" s="139" t="s">
        <v>188</v>
      </c>
    </row>
    <row r="51" spans="5:5">
      <c r="E51" s="139" t="s">
        <v>189</v>
      </c>
    </row>
    <row r="52" spans="5:5">
      <c r="E52" s="139" t="s">
        <v>190</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191</v>
      </c>
      <c r="DI1" s="570"/>
      <c r="DJ1" s="570"/>
      <c r="DK1" s="570"/>
      <c r="DL1" s="570"/>
      <c r="DM1" s="570"/>
      <c r="DN1" s="571"/>
      <c r="DP1" s="569" t="s">
        <v>192</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194</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195</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196</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197</v>
      </c>
      <c r="S4" s="573"/>
      <c r="T4" s="573"/>
      <c r="U4" s="573"/>
      <c r="V4" s="573"/>
      <c r="W4" s="573"/>
      <c r="X4" s="573"/>
      <c r="Y4" s="574"/>
      <c r="Z4" s="572" t="s">
        <v>198</v>
      </c>
      <c r="AA4" s="573"/>
      <c r="AB4" s="573"/>
      <c r="AC4" s="574"/>
      <c r="AD4" s="572" t="s">
        <v>199</v>
      </c>
      <c r="AE4" s="573"/>
      <c r="AF4" s="573"/>
      <c r="AG4" s="573"/>
      <c r="AH4" s="573"/>
      <c r="AI4" s="573"/>
      <c r="AJ4" s="573"/>
      <c r="AK4" s="574"/>
      <c r="AL4" s="572" t="s">
        <v>198</v>
      </c>
      <c r="AM4" s="573"/>
      <c r="AN4" s="573"/>
      <c r="AO4" s="574"/>
      <c r="AP4" s="578" t="s">
        <v>200</v>
      </c>
      <c r="AQ4" s="578"/>
      <c r="AR4" s="578"/>
      <c r="AS4" s="578"/>
      <c r="AT4" s="578"/>
      <c r="AU4" s="578"/>
      <c r="AV4" s="578"/>
      <c r="AW4" s="578"/>
      <c r="AX4" s="578"/>
      <c r="AY4" s="578"/>
      <c r="AZ4" s="578"/>
      <c r="BA4" s="578"/>
      <c r="BB4" s="578"/>
      <c r="BC4" s="578"/>
      <c r="BD4" s="578"/>
      <c r="BE4" s="578"/>
      <c r="BF4" s="578"/>
      <c r="BG4" s="578" t="s">
        <v>201</v>
      </c>
      <c r="BH4" s="578"/>
      <c r="BI4" s="578"/>
      <c r="BJ4" s="578"/>
      <c r="BK4" s="578"/>
      <c r="BL4" s="578"/>
      <c r="BM4" s="578"/>
      <c r="BN4" s="578"/>
      <c r="BO4" s="578" t="s">
        <v>198</v>
      </c>
      <c r="BP4" s="578"/>
      <c r="BQ4" s="578"/>
      <c r="BR4" s="578"/>
      <c r="BS4" s="578" t="s">
        <v>202</v>
      </c>
      <c r="BT4" s="578"/>
      <c r="BU4" s="578"/>
      <c r="BV4" s="578"/>
      <c r="BW4" s="578"/>
      <c r="BX4" s="578"/>
      <c r="BY4" s="578"/>
      <c r="BZ4" s="578"/>
      <c r="CA4" s="578"/>
      <c r="CB4" s="578"/>
      <c r="CD4" s="575" t="s">
        <v>203</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204</v>
      </c>
      <c r="C5" s="580"/>
      <c r="D5" s="580"/>
      <c r="E5" s="580"/>
      <c r="F5" s="580"/>
      <c r="G5" s="580"/>
      <c r="H5" s="580"/>
      <c r="I5" s="580"/>
      <c r="J5" s="580"/>
      <c r="K5" s="580"/>
      <c r="L5" s="580"/>
      <c r="M5" s="580"/>
      <c r="N5" s="580"/>
      <c r="O5" s="580"/>
      <c r="P5" s="580"/>
      <c r="Q5" s="581"/>
      <c r="R5" s="582">
        <v>5057576</v>
      </c>
      <c r="S5" s="583"/>
      <c r="T5" s="583"/>
      <c r="U5" s="583"/>
      <c r="V5" s="583"/>
      <c r="W5" s="583"/>
      <c r="X5" s="583"/>
      <c r="Y5" s="584"/>
      <c r="Z5" s="585">
        <v>28.7</v>
      </c>
      <c r="AA5" s="585"/>
      <c r="AB5" s="585"/>
      <c r="AC5" s="585"/>
      <c r="AD5" s="586">
        <v>4709586</v>
      </c>
      <c r="AE5" s="586"/>
      <c r="AF5" s="586"/>
      <c r="AG5" s="586"/>
      <c r="AH5" s="586"/>
      <c r="AI5" s="586"/>
      <c r="AJ5" s="586"/>
      <c r="AK5" s="586"/>
      <c r="AL5" s="587">
        <v>49.2</v>
      </c>
      <c r="AM5" s="588"/>
      <c r="AN5" s="588"/>
      <c r="AO5" s="589"/>
      <c r="AP5" s="579" t="s">
        <v>205</v>
      </c>
      <c r="AQ5" s="580"/>
      <c r="AR5" s="580"/>
      <c r="AS5" s="580"/>
      <c r="AT5" s="580"/>
      <c r="AU5" s="580"/>
      <c r="AV5" s="580"/>
      <c r="AW5" s="580"/>
      <c r="AX5" s="580"/>
      <c r="AY5" s="580"/>
      <c r="AZ5" s="580"/>
      <c r="BA5" s="580"/>
      <c r="BB5" s="580"/>
      <c r="BC5" s="580"/>
      <c r="BD5" s="580"/>
      <c r="BE5" s="580"/>
      <c r="BF5" s="581"/>
      <c r="BG5" s="593">
        <v>4700463</v>
      </c>
      <c r="BH5" s="594"/>
      <c r="BI5" s="594"/>
      <c r="BJ5" s="594"/>
      <c r="BK5" s="594"/>
      <c r="BL5" s="594"/>
      <c r="BM5" s="594"/>
      <c r="BN5" s="595"/>
      <c r="BO5" s="596">
        <v>92.9</v>
      </c>
      <c r="BP5" s="596"/>
      <c r="BQ5" s="596"/>
      <c r="BR5" s="596"/>
      <c r="BS5" s="597">
        <v>46819</v>
      </c>
      <c r="BT5" s="597"/>
      <c r="BU5" s="597"/>
      <c r="BV5" s="597"/>
      <c r="BW5" s="597"/>
      <c r="BX5" s="597"/>
      <c r="BY5" s="597"/>
      <c r="BZ5" s="597"/>
      <c r="CA5" s="597"/>
      <c r="CB5" s="601"/>
      <c r="CD5" s="575" t="s">
        <v>200</v>
      </c>
      <c r="CE5" s="576"/>
      <c r="CF5" s="576"/>
      <c r="CG5" s="576"/>
      <c r="CH5" s="576"/>
      <c r="CI5" s="576"/>
      <c r="CJ5" s="576"/>
      <c r="CK5" s="576"/>
      <c r="CL5" s="576"/>
      <c r="CM5" s="576"/>
      <c r="CN5" s="576"/>
      <c r="CO5" s="576"/>
      <c r="CP5" s="576"/>
      <c r="CQ5" s="577"/>
      <c r="CR5" s="575" t="s">
        <v>206</v>
      </c>
      <c r="CS5" s="576"/>
      <c r="CT5" s="576"/>
      <c r="CU5" s="576"/>
      <c r="CV5" s="576"/>
      <c r="CW5" s="576"/>
      <c r="CX5" s="576"/>
      <c r="CY5" s="577"/>
      <c r="CZ5" s="575" t="s">
        <v>198</v>
      </c>
      <c r="DA5" s="576"/>
      <c r="DB5" s="576"/>
      <c r="DC5" s="577"/>
      <c r="DD5" s="575" t="s">
        <v>207</v>
      </c>
      <c r="DE5" s="576"/>
      <c r="DF5" s="576"/>
      <c r="DG5" s="576"/>
      <c r="DH5" s="576"/>
      <c r="DI5" s="576"/>
      <c r="DJ5" s="576"/>
      <c r="DK5" s="576"/>
      <c r="DL5" s="576"/>
      <c r="DM5" s="576"/>
      <c r="DN5" s="576"/>
      <c r="DO5" s="576"/>
      <c r="DP5" s="577"/>
      <c r="DQ5" s="575" t="s">
        <v>208</v>
      </c>
      <c r="DR5" s="576"/>
      <c r="DS5" s="576"/>
      <c r="DT5" s="576"/>
      <c r="DU5" s="576"/>
      <c r="DV5" s="576"/>
      <c r="DW5" s="576"/>
      <c r="DX5" s="576"/>
      <c r="DY5" s="576"/>
      <c r="DZ5" s="576"/>
      <c r="EA5" s="576"/>
      <c r="EB5" s="576"/>
      <c r="EC5" s="577"/>
    </row>
    <row r="6" spans="2:143" ht="11.25" customHeight="1">
      <c r="B6" s="590" t="s">
        <v>209</v>
      </c>
      <c r="C6" s="591"/>
      <c r="D6" s="591"/>
      <c r="E6" s="591"/>
      <c r="F6" s="591"/>
      <c r="G6" s="591"/>
      <c r="H6" s="591"/>
      <c r="I6" s="591"/>
      <c r="J6" s="591"/>
      <c r="K6" s="591"/>
      <c r="L6" s="591"/>
      <c r="M6" s="591"/>
      <c r="N6" s="591"/>
      <c r="O6" s="591"/>
      <c r="P6" s="591"/>
      <c r="Q6" s="592"/>
      <c r="R6" s="593">
        <v>134863</v>
      </c>
      <c r="S6" s="594"/>
      <c r="T6" s="594"/>
      <c r="U6" s="594"/>
      <c r="V6" s="594"/>
      <c r="W6" s="594"/>
      <c r="X6" s="594"/>
      <c r="Y6" s="595"/>
      <c r="Z6" s="596">
        <v>0.8</v>
      </c>
      <c r="AA6" s="596"/>
      <c r="AB6" s="596"/>
      <c r="AC6" s="596"/>
      <c r="AD6" s="597">
        <v>134863</v>
      </c>
      <c r="AE6" s="597"/>
      <c r="AF6" s="597"/>
      <c r="AG6" s="597"/>
      <c r="AH6" s="597"/>
      <c r="AI6" s="597"/>
      <c r="AJ6" s="597"/>
      <c r="AK6" s="597"/>
      <c r="AL6" s="598">
        <v>1.4</v>
      </c>
      <c r="AM6" s="599"/>
      <c r="AN6" s="599"/>
      <c r="AO6" s="600"/>
      <c r="AP6" s="590" t="s">
        <v>210</v>
      </c>
      <c r="AQ6" s="591"/>
      <c r="AR6" s="591"/>
      <c r="AS6" s="591"/>
      <c r="AT6" s="591"/>
      <c r="AU6" s="591"/>
      <c r="AV6" s="591"/>
      <c r="AW6" s="591"/>
      <c r="AX6" s="591"/>
      <c r="AY6" s="591"/>
      <c r="AZ6" s="591"/>
      <c r="BA6" s="591"/>
      <c r="BB6" s="591"/>
      <c r="BC6" s="591"/>
      <c r="BD6" s="591"/>
      <c r="BE6" s="591"/>
      <c r="BF6" s="592"/>
      <c r="BG6" s="593">
        <v>4700463</v>
      </c>
      <c r="BH6" s="594"/>
      <c r="BI6" s="594"/>
      <c r="BJ6" s="594"/>
      <c r="BK6" s="594"/>
      <c r="BL6" s="594"/>
      <c r="BM6" s="594"/>
      <c r="BN6" s="595"/>
      <c r="BO6" s="596">
        <v>92.9</v>
      </c>
      <c r="BP6" s="596"/>
      <c r="BQ6" s="596"/>
      <c r="BR6" s="596"/>
      <c r="BS6" s="597">
        <v>46819</v>
      </c>
      <c r="BT6" s="597"/>
      <c r="BU6" s="597"/>
      <c r="BV6" s="597"/>
      <c r="BW6" s="597"/>
      <c r="BX6" s="597"/>
      <c r="BY6" s="597"/>
      <c r="BZ6" s="597"/>
      <c r="CA6" s="597"/>
      <c r="CB6" s="601"/>
      <c r="CD6" s="604" t="s">
        <v>211</v>
      </c>
      <c r="CE6" s="605"/>
      <c r="CF6" s="605"/>
      <c r="CG6" s="605"/>
      <c r="CH6" s="605"/>
      <c r="CI6" s="605"/>
      <c r="CJ6" s="605"/>
      <c r="CK6" s="605"/>
      <c r="CL6" s="605"/>
      <c r="CM6" s="605"/>
      <c r="CN6" s="605"/>
      <c r="CO6" s="605"/>
      <c r="CP6" s="605"/>
      <c r="CQ6" s="606"/>
      <c r="CR6" s="593">
        <v>195272</v>
      </c>
      <c r="CS6" s="594"/>
      <c r="CT6" s="594"/>
      <c r="CU6" s="594"/>
      <c r="CV6" s="594"/>
      <c r="CW6" s="594"/>
      <c r="CX6" s="594"/>
      <c r="CY6" s="595"/>
      <c r="CZ6" s="596">
        <v>1.2</v>
      </c>
      <c r="DA6" s="596"/>
      <c r="DB6" s="596"/>
      <c r="DC6" s="596"/>
      <c r="DD6" s="602" t="s">
        <v>212</v>
      </c>
      <c r="DE6" s="594"/>
      <c r="DF6" s="594"/>
      <c r="DG6" s="594"/>
      <c r="DH6" s="594"/>
      <c r="DI6" s="594"/>
      <c r="DJ6" s="594"/>
      <c r="DK6" s="594"/>
      <c r="DL6" s="594"/>
      <c r="DM6" s="594"/>
      <c r="DN6" s="594"/>
      <c r="DO6" s="594"/>
      <c r="DP6" s="595"/>
      <c r="DQ6" s="602">
        <v>195272</v>
      </c>
      <c r="DR6" s="594"/>
      <c r="DS6" s="594"/>
      <c r="DT6" s="594"/>
      <c r="DU6" s="594"/>
      <c r="DV6" s="594"/>
      <c r="DW6" s="594"/>
      <c r="DX6" s="594"/>
      <c r="DY6" s="594"/>
      <c r="DZ6" s="594"/>
      <c r="EA6" s="594"/>
      <c r="EB6" s="594"/>
      <c r="EC6" s="603"/>
    </row>
    <row r="7" spans="2:143" ht="11.25" customHeight="1">
      <c r="B7" s="590" t="s">
        <v>213</v>
      </c>
      <c r="C7" s="591"/>
      <c r="D7" s="591"/>
      <c r="E7" s="591"/>
      <c r="F7" s="591"/>
      <c r="G7" s="591"/>
      <c r="H7" s="591"/>
      <c r="I7" s="591"/>
      <c r="J7" s="591"/>
      <c r="K7" s="591"/>
      <c r="L7" s="591"/>
      <c r="M7" s="591"/>
      <c r="N7" s="591"/>
      <c r="O7" s="591"/>
      <c r="P7" s="591"/>
      <c r="Q7" s="592"/>
      <c r="R7" s="593">
        <v>8595</v>
      </c>
      <c r="S7" s="594"/>
      <c r="T7" s="594"/>
      <c r="U7" s="594"/>
      <c r="V7" s="594"/>
      <c r="W7" s="594"/>
      <c r="X7" s="594"/>
      <c r="Y7" s="595"/>
      <c r="Z7" s="596">
        <v>0</v>
      </c>
      <c r="AA7" s="596"/>
      <c r="AB7" s="596"/>
      <c r="AC7" s="596"/>
      <c r="AD7" s="597">
        <v>8595</v>
      </c>
      <c r="AE7" s="597"/>
      <c r="AF7" s="597"/>
      <c r="AG7" s="597"/>
      <c r="AH7" s="597"/>
      <c r="AI7" s="597"/>
      <c r="AJ7" s="597"/>
      <c r="AK7" s="597"/>
      <c r="AL7" s="598">
        <v>0.1</v>
      </c>
      <c r="AM7" s="599"/>
      <c r="AN7" s="599"/>
      <c r="AO7" s="600"/>
      <c r="AP7" s="590" t="s">
        <v>214</v>
      </c>
      <c r="AQ7" s="591"/>
      <c r="AR7" s="591"/>
      <c r="AS7" s="591"/>
      <c r="AT7" s="591"/>
      <c r="AU7" s="591"/>
      <c r="AV7" s="591"/>
      <c r="AW7" s="591"/>
      <c r="AX7" s="591"/>
      <c r="AY7" s="591"/>
      <c r="AZ7" s="591"/>
      <c r="BA7" s="591"/>
      <c r="BB7" s="591"/>
      <c r="BC7" s="591"/>
      <c r="BD7" s="591"/>
      <c r="BE7" s="591"/>
      <c r="BF7" s="592"/>
      <c r="BG7" s="593">
        <v>2073166</v>
      </c>
      <c r="BH7" s="594"/>
      <c r="BI7" s="594"/>
      <c r="BJ7" s="594"/>
      <c r="BK7" s="594"/>
      <c r="BL7" s="594"/>
      <c r="BM7" s="594"/>
      <c r="BN7" s="595"/>
      <c r="BO7" s="596">
        <v>41</v>
      </c>
      <c r="BP7" s="596"/>
      <c r="BQ7" s="596"/>
      <c r="BR7" s="596"/>
      <c r="BS7" s="597">
        <v>46819</v>
      </c>
      <c r="BT7" s="597"/>
      <c r="BU7" s="597"/>
      <c r="BV7" s="597"/>
      <c r="BW7" s="597"/>
      <c r="BX7" s="597"/>
      <c r="BY7" s="597"/>
      <c r="BZ7" s="597"/>
      <c r="CA7" s="597"/>
      <c r="CB7" s="601"/>
      <c r="CD7" s="607" t="s">
        <v>215</v>
      </c>
      <c r="CE7" s="608"/>
      <c r="CF7" s="608"/>
      <c r="CG7" s="608"/>
      <c r="CH7" s="608"/>
      <c r="CI7" s="608"/>
      <c r="CJ7" s="608"/>
      <c r="CK7" s="608"/>
      <c r="CL7" s="608"/>
      <c r="CM7" s="608"/>
      <c r="CN7" s="608"/>
      <c r="CO7" s="608"/>
      <c r="CP7" s="608"/>
      <c r="CQ7" s="609"/>
      <c r="CR7" s="593">
        <v>2939402</v>
      </c>
      <c r="CS7" s="594"/>
      <c r="CT7" s="594"/>
      <c r="CU7" s="594"/>
      <c r="CV7" s="594"/>
      <c r="CW7" s="594"/>
      <c r="CX7" s="594"/>
      <c r="CY7" s="595"/>
      <c r="CZ7" s="596">
        <v>17.5</v>
      </c>
      <c r="DA7" s="596"/>
      <c r="DB7" s="596"/>
      <c r="DC7" s="596"/>
      <c r="DD7" s="602">
        <v>66324</v>
      </c>
      <c r="DE7" s="594"/>
      <c r="DF7" s="594"/>
      <c r="DG7" s="594"/>
      <c r="DH7" s="594"/>
      <c r="DI7" s="594"/>
      <c r="DJ7" s="594"/>
      <c r="DK7" s="594"/>
      <c r="DL7" s="594"/>
      <c r="DM7" s="594"/>
      <c r="DN7" s="594"/>
      <c r="DO7" s="594"/>
      <c r="DP7" s="595"/>
      <c r="DQ7" s="602">
        <v>1335531</v>
      </c>
      <c r="DR7" s="594"/>
      <c r="DS7" s="594"/>
      <c r="DT7" s="594"/>
      <c r="DU7" s="594"/>
      <c r="DV7" s="594"/>
      <c r="DW7" s="594"/>
      <c r="DX7" s="594"/>
      <c r="DY7" s="594"/>
      <c r="DZ7" s="594"/>
      <c r="EA7" s="594"/>
      <c r="EB7" s="594"/>
      <c r="EC7" s="603"/>
    </row>
    <row r="8" spans="2:143" ht="11.25" customHeight="1">
      <c r="B8" s="590" t="s">
        <v>216</v>
      </c>
      <c r="C8" s="591"/>
      <c r="D8" s="591"/>
      <c r="E8" s="591"/>
      <c r="F8" s="591"/>
      <c r="G8" s="591"/>
      <c r="H8" s="591"/>
      <c r="I8" s="591"/>
      <c r="J8" s="591"/>
      <c r="K8" s="591"/>
      <c r="L8" s="591"/>
      <c r="M8" s="591"/>
      <c r="N8" s="591"/>
      <c r="O8" s="591"/>
      <c r="P8" s="591"/>
      <c r="Q8" s="592"/>
      <c r="R8" s="593">
        <v>15536</v>
      </c>
      <c r="S8" s="594"/>
      <c r="T8" s="594"/>
      <c r="U8" s="594"/>
      <c r="V8" s="594"/>
      <c r="W8" s="594"/>
      <c r="X8" s="594"/>
      <c r="Y8" s="595"/>
      <c r="Z8" s="596">
        <v>0.1</v>
      </c>
      <c r="AA8" s="596"/>
      <c r="AB8" s="596"/>
      <c r="AC8" s="596"/>
      <c r="AD8" s="597">
        <v>15536</v>
      </c>
      <c r="AE8" s="597"/>
      <c r="AF8" s="597"/>
      <c r="AG8" s="597"/>
      <c r="AH8" s="597"/>
      <c r="AI8" s="597"/>
      <c r="AJ8" s="597"/>
      <c r="AK8" s="597"/>
      <c r="AL8" s="598">
        <v>0.2</v>
      </c>
      <c r="AM8" s="599"/>
      <c r="AN8" s="599"/>
      <c r="AO8" s="600"/>
      <c r="AP8" s="590" t="s">
        <v>217</v>
      </c>
      <c r="AQ8" s="591"/>
      <c r="AR8" s="591"/>
      <c r="AS8" s="591"/>
      <c r="AT8" s="591"/>
      <c r="AU8" s="591"/>
      <c r="AV8" s="591"/>
      <c r="AW8" s="591"/>
      <c r="AX8" s="591"/>
      <c r="AY8" s="591"/>
      <c r="AZ8" s="591"/>
      <c r="BA8" s="591"/>
      <c r="BB8" s="591"/>
      <c r="BC8" s="591"/>
      <c r="BD8" s="591"/>
      <c r="BE8" s="591"/>
      <c r="BF8" s="592"/>
      <c r="BG8" s="593">
        <v>71450</v>
      </c>
      <c r="BH8" s="594"/>
      <c r="BI8" s="594"/>
      <c r="BJ8" s="594"/>
      <c r="BK8" s="594"/>
      <c r="BL8" s="594"/>
      <c r="BM8" s="594"/>
      <c r="BN8" s="595"/>
      <c r="BO8" s="596">
        <v>1.4</v>
      </c>
      <c r="BP8" s="596"/>
      <c r="BQ8" s="596"/>
      <c r="BR8" s="596"/>
      <c r="BS8" s="602" t="s">
        <v>109</v>
      </c>
      <c r="BT8" s="594"/>
      <c r="BU8" s="594"/>
      <c r="BV8" s="594"/>
      <c r="BW8" s="594"/>
      <c r="BX8" s="594"/>
      <c r="BY8" s="594"/>
      <c r="BZ8" s="594"/>
      <c r="CA8" s="594"/>
      <c r="CB8" s="603"/>
      <c r="CD8" s="607" t="s">
        <v>218</v>
      </c>
      <c r="CE8" s="608"/>
      <c r="CF8" s="608"/>
      <c r="CG8" s="608"/>
      <c r="CH8" s="608"/>
      <c r="CI8" s="608"/>
      <c r="CJ8" s="608"/>
      <c r="CK8" s="608"/>
      <c r="CL8" s="608"/>
      <c r="CM8" s="608"/>
      <c r="CN8" s="608"/>
      <c r="CO8" s="608"/>
      <c r="CP8" s="608"/>
      <c r="CQ8" s="609"/>
      <c r="CR8" s="593">
        <v>5084866</v>
      </c>
      <c r="CS8" s="594"/>
      <c r="CT8" s="594"/>
      <c r="CU8" s="594"/>
      <c r="CV8" s="594"/>
      <c r="CW8" s="594"/>
      <c r="CX8" s="594"/>
      <c r="CY8" s="595"/>
      <c r="CZ8" s="596">
        <v>30.2</v>
      </c>
      <c r="DA8" s="596"/>
      <c r="DB8" s="596"/>
      <c r="DC8" s="596"/>
      <c r="DD8" s="602">
        <v>214491</v>
      </c>
      <c r="DE8" s="594"/>
      <c r="DF8" s="594"/>
      <c r="DG8" s="594"/>
      <c r="DH8" s="594"/>
      <c r="DI8" s="594"/>
      <c r="DJ8" s="594"/>
      <c r="DK8" s="594"/>
      <c r="DL8" s="594"/>
      <c r="DM8" s="594"/>
      <c r="DN8" s="594"/>
      <c r="DO8" s="594"/>
      <c r="DP8" s="595"/>
      <c r="DQ8" s="602">
        <v>2812331</v>
      </c>
      <c r="DR8" s="594"/>
      <c r="DS8" s="594"/>
      <c r="DT8" s="594"/>
      <c r="DU8" s="594"/>
      <c r="DV8" s="594"/>
      <c r="DW8" s="594"/>
      <c r="DX8" s="594"/>
      <c r="DY8" s="594"/>
      <c r="DZ8" s="594"/>
      <c r="EA8" s="594"/>
      <c r="EB8" s="594"/>
      <c r="EC8" s="603"/>
    </row>
    <row r="9" spans="2:143" ht="11.25" customHeight="1">
      <c r="B9" s="590" t="s">
        <v>219</v>
      </c>
      <c r="C9" s="591"/>
      <c r="D9" s="591"/>
      <c r="E9" s="591"/>
      <c r="F9" s="591"/>
      <c r="G9" s="591"/>
      <c r="H9" s="591"/>
      <c r="I9" s="591"/>
      <c r="J9" s="591"/>
      <c r="K9" s="591"/>
      <c r="L9" s="591"/>
      <c r="M9" s="591"/>
      <c r="N9" s="591"/>
      <c r="O9" s="591"/>
      <c r="P9" s="591"/>
      <c r="Q9" s="592"/>
      <c r="R9" s="593">
        <v>12673</v>
      </c>
      <c r="S9" s="594"/>
      <c r="T9" s="594"/>
      <c r="U9" s="594"/>
      <c r="V9" s="594"/>
      <c r="W9" s="594"/>
      <c r="X9" s="594"/>
      <c r="Y9" s="595"/>
      <c r="Z9" s="596">
        <v>0.1</v>
      </c>
      <c r="AA9" s="596"/>
      <c r="AB9" s="596"/>
      <c r="AC9" s="596"/>
      <c r="AD9" s="597">
        <v>12673</v>
      </c>
      <c r="AE9" s="597"/>
      <c r="AF9" s="597"/>
      <c r="AG9" s="597"/>
      <c r="AH9" s="597"/>
      <c r="AI9" s="597"/>
      <c r="AJ9" s="597"/>
      <c r="AK9" s="597"/>
      <c r="AL9" s="598">
        <v>0.1</v>
      </c>
      <c r="AM9" s="599"/>
      <c r="AN9" s="599"/>
      <c r="AO9" s="600"/>
      <c r="AP9" s="590" t="s">
        <v>220</v>
      </c>
      <c r="AQ9" s="591"/>
      <c r="AR9" s="591"/>
      <c r="AS9" s="591"/>
      <c r="AT9" s="591"/>
      <c r="AU9" s="591"/>
      <c r="AV9" s="591"/>
      <c r="AW9" s="591"/>
      <c r="AX9" s="591"/>
      <c r="AY9" s="591"/>
      <c r="AZ9" s="591"/>
      <c r="BA9" s="591"/>
      <c r="BB9" s="591"/>
      <c r="BC9" s="591"/>
      <c r="BD9" s="591"/>
      <c r="BE9" s="591"/>
      <c r="BF9" s="592"/>
      <c r="BG9" s="593">
        <v>1608255</v>
      </c>
      <c r="BH9" s="594"/>
      <c r="BI9" s="594"/>
      <c r="BJ9" s="594"/>
      <c r="BK9" s="594"/>
      <c r="BL9" s="594"/>
      <c r="BM9" s="594"/>
      <c r="BN9" s="595"/>
      <c r="BO9" s="596">
        <v>31.8</v>
      </c>
      <c r="BP9" s="596"/>
      <c r="BQ9" s="596"/>
      <c r="BR9" s="596"/>
      <c r="BS9" s="602" t="s">
        <v>109</v>
      </c>
      <c r="BT9" s="594"/>
      <c r="BU9" s="594"/>
      <c r="BV9" s="594"/>
      <c r="BW9" s="594"/>
      <c r="BX9" s="594"/>
      <c r="BY9" s="594"/>
      <c r="BZ9" s="594"/>
      <c r="CA9" s="594"/>
      <c r="CB9" s="603"/>
      <c r="CD9" s="607" t="s">
        <v>221</v>
      </c>
      <c r="CE9" s="608"/>
      <c r="CF9" s="608"/>
      <c r="CG9" s="608"/>
      <c r="CH9" s="608"/>
      <c r="CI9" s="608"/>
      <c r="CJ9" s="608"/>
      <c r="CK9" s="608"/>
      <c r="CL9" s="608"/>
      <c r="CM9" s="608"/>
      <c r="CN9" s="608"/>
      <c r="CO9" s="608"/>
      <c r="CP9" s="608"/>
      <c r="CQ9" s="609"/>
      <c r="CR9" s="593">
        <v>1463566</v>
      </c>
      <c r="CS9" s="594"/>
      <c r="CT9" s="594"/>
      <c r="CU9" s="594"/>
      <c r="CV9" s="594"/>
      <c r="CW9" s="594"/>
      <c r="CX9" s="594"/>
      <c r="CY9" s="595"/>
      <c r="CZ9" s="596">
        <v>8.6999999999999993</v>
      </c>
      <c r="DA9" s="596"/>
      <c r="DB9" s="596"/>
      <c r="DC9" s="596"/>
      <c r="DD9" s="602">
        <v>8667</v>
      </c>
      <c r="DE9" s="594"/>
      <c r="DF9" s="594"/>
      <c r="DG9" s="594"/>
      <c r="DH9" s="594"/>
      <c r="DI9" s="594"/>
      <c r="DJ9" s="594"/>
      <c r="DK9" s="594"/>
      <c r="DL9" s="594"/>
      <c r="DM9" s="594"/>
      <c r="DN9" s="594"/>
      <c r="DO9" s="594"/>
      <c r="DP9" s="595"/>
      <c r="DQ9" s="602">
        <v>1431630</v>
      </c>
      <c r="DR9" s="594"/>
      <c r="DS9" s="594"/>
      <c r="DT9" s="594"/>
      <c r="DU9" s="594"/>
      <c r="DV9" s="594"/>
      <c r="DW9" s="594"/>
      <c r="DX9" s="594"/>
      <c r="DY9" s="594"/>
      <c r="DZ9" s="594"/>
      <c r="EA9" s="594"/>
      <c r="EB9" s="594"/>
      <c r="EC9" s="603"/>
    </row>
    <row r="10" spans="2:143" ht="11.25" customHeight="1">
      <c r="B10" s="590" t="s">
        <v>222</v>
      </c>
      <c r="C10" s="591"/>
      <c r="D10" s="591"/>
      <c r="E10" s="591"/>
      <c r="F10" s="591"/>
      <c r="G10" s="591"/>
      <c r="H10" s="591"/>
      <c r="I10" s="591"/>
      <c r="J10" s="591"/>
      <c r="K10" s="591"/>
      <c r="L10" s="591"/>
      <c r="M10" s="591"/>
      <c r="N10" s="591"/>
      <c r="O10" s="591"/>
      <c r="P10" s="591"/>
      <c r="Q10" s="592"/>
      <c r="R10" s="593">
        <v>779861</v>
      </c>
      <c r="S10" s="594"/>
      <c r="T10" s="594"/>
      <c r="U10" s="594"/>
      <c r="V10" s="594"/>
      <c r="W10" s="594"/>
      <c r="X10" s="594"/>
      <c r="Y10" s="595"/>
      <c r="Z10" s="596">
        <v>4.4000000000000004</v>
      </c>
      <c r="AA10" s="596"/>
      <c r="AB10" s="596"/>
      <c r="AC10" s="596"/>
      <c r="AD10" s="597">
        <v>779861</v>
      </c>
      <c r="AE10" s="597"/>
      <c r="AF10" s="597"/>
      <c r="AG10" s="597"/>
      <c r="AH10" s="597"/>
      <c r="AI10" s="597"/>
      <c r="AJ10" s="597"/>
      <c r="AK10" s="597"/>
      <c r="AL10" s="598">
        <v>8.1999999999999993</v>
      </c>
      <c r="AM10" s="599"/>
      <c r="AN10" s="599"/>
      <c r="AO10" s="600"/>
      <c r="AP10" s="590" t="s">
        <v>223</v>
      </c>
      <c r="AQ10" s="591"/>
      <c r="AR10" s="591"/>
      <c r="AS10" s="591"/>
      <c r="AT10" s="591"/>
      <c r="AU10" s="591"/>
      <c r="AV10" s="591"/>
      <c r="AW10" s="591"/>
      <c r="AX10" s="591"/>
      <c r="AY10" s="591"/>
      <c r="AZ10" s="591"/>
      <c r="BA10" s="591"/>
      <c r="BB10" s="591"/>
      <c r="BC10" s="591"/>
      <c r="BD10" s="591"/>
      <c r="BE10" s="591"/>
      <c r="BF10" s="592"/>
      <c r="BG10" s="593">
        <v>110388</v>
      </c>
      <c r="BH10" s="594"/>
      <c r="BI10" s="594"/>
      <c r="BJ10" s="594"/>
      <c r="BK10" s="594"/>
      <c r="BL10" s="594"/>
      <c r="BM10" s="594"/>
      <c r="BN10" s="595"/>
      <c r="BO10" s="596">
        <v>2.2000000000000002</v>
      </c>
      <c r="BP10" s="596"/>
      <c r="BQ10" s="596"/>
      <c r="BR10" s="596"/>
      <c r="BS10" s="602" t="s">
        <v>109</v>
      </c>
      <c r="BT10" s="594"/>
      <c r="BU10" s="594"/>
      <c r="BV10" s="594"/>
      <c r="BW10" s="594"/>
      <c r="BX10" s="594"/>
      <c r="BY10" s="594"/>
      <c r="BZ10" s="594"/>
      <c r="CA10" s="594"/>
      <c r="CB10" s="603"/>
      <c r="CD10" s="607" t="s">
        <v>224</v>
      </c>
      <c r="CE10" s="608"/>
      <c r="CF10" s="608"/>
      <c r="CG10" s="608"/>
      <c r="CH10" s="608"/>
      <c r="CI10" s="608"/>
      <c r="CJ10" s="608"/>
      <c r="CK10" s="608"/>
      <c r="CL10" s="608"/>
      <c r="CM10" s="608"/>
      <c r="CN10" s="608"/>
      <c r="CO10" s="608"/>
      <c r="CP10" s="608"/>
      <c r="CQ10" s="609"/>
      <c r="CR10" s="593">
        <v>44777</v>
      </c>
      <c r="CS10" s="594"/>
      <c r="CT10" s="594"/>
      <c r="CU10" s="594"/>
      <c r="CV10" s="594"/>
      <c r="CW10" s="594"/>
      <c r="CX10" s="594"/>
      <c r="CY10" s="595"/>
      <c r="CZ10" s="596">
        <v>0.3</v>
      </c>
      <c r="DA10" s="596"/>
      <c r="DB10" s="596"/>
      <c r="DC10" s="596"/>
      <c r="DD10" s="602" t="s">
        <v>109</v>
      </c>
      <c r="DE10" s="594"/>
      <c r="DF10" s="594"/>
      <c r="DG10" s="594"/>
      <c r="DH10" s="594"/>
      <c r="DI10" s="594"/>
      <c r="DJ10" s="594"/>
      <c r="DK10" s="594"/>
      <c r="DL10" s="594"/>
      <c r="DM10" s="594"/>
      <c r="DN10" s="594"/>
      <c r="DO10" s="594"/>
      <c r="DP10" s="595"/>
      <c r="DQ10" s="602">
        <v>9777</v>
      </c>
      <c r="DR10" s="594"/>
      <c r="DS10" s="594"/>
      <c r="DT10" s="594"/>
      <c r="DU10" s="594"/>
      <c r="DV10" s="594"/>
      <c r="DW10" s="594"/>
      <c r="DX10" s="594"/>
      <c r="DY10" s="594"/>
      <c r="DZ10" s="594"/>
      <c r="EA10" s="594"/>
      <c r="EB10" s="594"/>
      <c r="EC10" s="603"/>
    </row>
    <row r="11" spans="2:143" ht="11.25" customHeight="1">
      <c r="B11" s="590" t="s">
        <v>225</v>
      </c>
      <c r="C11" s="591"/>
      <c r="D11" s="591"/>
      <c r="E11" s="591"/>
      <c r="F11" s="591"/>
      <c r="G11" s="591"/>
      <c r="H11" s="591"/>
      <c r="I11" s="591"/>
      <c r="J11" s="591"/>
      <c r="K11" s="591"/>
      <c r="L11" s="591"/>
      <c r="M11" s="591"/>
      <c r="N11" s="591"/>
      <c r="O11" s="591"/>
      <c r="P11" s="591"/>
      <c r="Q11" s="592"/>
      <c r="R11" s="593" t="s">
        <v>109</v>
      </c>
      <c r="S11" s="594"/>
      <c r="T11" s="594"/>
      <c r="U11" s="594"/>
      <c r="V11" s="594"/>
      <c r="W11" s="594"/>
      <c r="X11" s="594"/>
      <c r="Y11" s="595"/>
      <c r="Z11" s="596" t="s">
        <v>109</v>
      </c>
      <c r="AA11" s="596"/>
      <c r="AB11" s="596"/>
      <c r="AC11" s="596"/>
      <c r="AD11" s="597" t="s">
        <v>109</v>
      </c>
      <c r="AE11" s="597"/>
      <c r="AF11" s="597"/>
      <c r="AG11" s="597"/>
      <c r="AH11" s="597"/>
      <c r="AI11" s="597"/>
      <c r="AJ11" s="597"/>
      <c r="AK11" s="597"/>
      <c r="AL11" s="598" t="s">
        <v>109</v>
      </c>
      <c r="AM11" s="599"/>
      <c r="AN11" s="599"/>
      <c r="AO11" s="600"/>
      <c r="AP11" s="590" t="s">
        <v>226</v>
      </c>
      <c r="AQ11" s="591"/>
      <c r="AR11" s="591"/>
      <c r="AS11" s="591"/>
      <c r="AT11" s="591"/>
      <c r="AU11" s="591"/>
      <c r="AV11" s="591"/>
      <c r="AW11" s="591"/>
      <c r="AX11" s="591"/>
      <c r="AY11" s="591"/>
      <c r="AZ11" s="591"/>
      <c r="BA11" s="591"/>
      <c r="BB11" s="591"/>
      <c r="BC11" s="591"/>
      <c r="BD11" s="591"/>
      <c r="BE11" s="591"/>
      <c r="BF11" s="592"/>
      <c r="BG11" s="593">
        <v>283073</v>
      </c>
      <c r="BH11" s="594"/>
      <c r="BI11" s="594"/>
      <c r="BJ11" s="594"/>
      <c r="BK11" s="594"/>
      <c r="BL11" s="594"/>
      <c r="BM11" s="594"/>
      <c r="BN11" s="595"/>
      <c r="BO11" s="596">
        <v>5.6</v>
      </c>
      <c r="BP11" s="596"/>
      <c r="BQ11" s="596"/>
      <c r="BR11" s="596"/>
      <c r="BS11" s="602">
        <v>46819</v>
      </c>
      <c r="BT11" s="594"/>
      <c r="BU11" s="594"/>
      <c r="BV11" s="594"/>
      <c r="BW11" s="594"/>
      <c r="BX11" s="594"/>
      <c r="BY11" s="594"/>
      <c r="BZ11" s="594"/>
      <c r="CA11" s="594"/>
      <c r="CB11" s="603"/>
      <c r="CD11" s="607" t="s">
        <v>227</v>
      </c>
      <c r="CE11" s="608"/>
      <c r="CF11" s="608"/>
      <c r="CG11" s="608"/>
      <c r="CH11" s="608"/>
      <c r="CI11" s="608"/>
      <c r="CJ11" s="608"/>
      <c r="CK11" s="608"/>
      <c r="CL11" s="608"/>
      <c r="CM11" s="608"/>
      <c r="CN11" s="608"/>
      <c r="CO11" s="608"/>
      <c r="CP11" s="608"/>
      <c r="CQ11" s="609"/>
      <c r="CR11" s="593">
        <v>350060</v>
      </c>
      <c r="CS11" s="594"/>
      <c r="CT11" s="594"/>
      <c r="CU11" s="594"/>
      <c r="CV11" s="594"/>
      <c r="CW11" s="594"/>
      <c r="CX11" s="594"/>
      <c r="CY11" s="595"/>
      <c r="CZ11" s="596">
        <v>2.1</v>
      </c>
      <c r="DA11" s="596"/>
      <c r="DB11" s="596"/>
      <c r="DC11" s="596"/>
      <c r="DD11" s="602">
        <v>62203</v>
      </c>
      <c r="DE11" s="594"/>
      <c r="DF11" s="594"/>
      <c r="DG11" s="594"/>
      <c r="DH11" s="594"/>
      <c r="DI11" s="594"/>
      <c r="DJ11" s="594"/>
      <c r="DK11" s="594"/>
      <c r="DL11" s="594"/>
      <c r="DM11" s="594"/>
      <c r="DN11" s="594"/>
      <c r="DO11" s="594"/>
      <c r="DP11" s="595"/>
      <c r="DQ11" s="602">
        <v>200032</v>
      </c>
      <c r="DR11" s="594"/>
      <c r="DS11" s="594"/>
      <c r="DT11" s="594"/>
      <c r="DU11" s="594"/>
      <c r="DV11" s="594"/>
      <c r="DW11" s="594"/>
      <c r="DX11" s="594"/>
      <c r="DY11" s="594"/>
      <c r="DZ11" s="594"/>
      <c r="EA11" s="594"/>
      <c r="EB11" s="594"/>
      <c r="EC11" s="603"/>
    </row>
    <row r="12" spans="2:143" ht="11.25" customHeight="1">
      <c r="B12" s="590" t="s">
        <v>228</v>
      </c>
      <c r="C12" s="591"/>
      <c r="D12" s="591"/>
      <c r="E12" s="591"/>
      <c r="F12" s="591"/>
      <c r="G12" s="591"/>
      <c r="H12" s="591"/>
      <c r="I12" s="591"/>
      <c r="J12" s="591"/>
      <c r="K12" s="591"/>
      <c r="L12" s="591"/>
      <c r="M12" s="591"/>
      <c r="N12" s="591"/>
      <c r="O12" s="591"/>
      <c r="P12" s="591"/>
      <c r="Q12" s="592"/>
      <c r="R12" s="593" t="s">
        <v>109</v>
      </c>
      <c r="S12" s="594"/>
      <c r="T12" s="594"/>
      <c r="U12" s="594"/>
      <c r="V12" s="594"/>
      <c r="W12" s="594"/>
      <c r="X12" s="594"/>
      <c r="Y12" s="595"/>
      <c r="Z12" s="596" t="s">
        <v>109</v>
      </c>
      <c r="AA12" s="596"/>
      <c r="AB12" s="596"/>
      <c r="AC12" s="596"/>
      <c r="AD12" s="597" t="s">
        <v>109</v>
      </c>
      <c r="AE12" s="597"/>
      <c r="AF12" s="597"/>
      <c r="AG12" s="597"/>
      <c r="AH12" s="597"/>
      <c r="AI12" s="597"/>
      <c r="AJ12" s="597"/>
      <c r="AK12" s="597"/>
      <c r="AL12" s="598" t="s">
        <v>109</v>
      </c>
      <c r="AM12" s="599"/>
      <c r="AN12" s="599"/>
      <c r="AO12" s="600"/>
      <c r="AP12" s="590" t="s">
        <v>229</v>
      </c>
      <c r="AQ12" s="591"/>
      <c r="AR12" s="591"/>
      <c r="AS12" s="591"/>
      <c r="AT12" s="591"/>
      <c r="AU12" s="591"/>
      <c r="AV12" s="591"/>
      <c r="AW12" s="591"/>
      <c r="AX12" s="591"/>
      <c r="AY12" s="591"/>
      <c r="AZ12" s="591"/>
      <c r="BA12" s="591"/>
      <c r="BB12" s="591"/>
      <c r="BC12" s="591"/>
      <c r="BD12" s="591"/>
      <c r="BE12" s="591"/>
      <c r="BF12" s="592"/>
      <c r="BG12" s="593">
        <v>2229046</v>
      </c>
      <c r="BH12" s="594"/>
      <c r="BI12" s="594"/>
      <c r="BJ12" s="594"/>
      <c r="BK12" s="594"/>
      <c r="BL12" s="594"/>
      <c r="BM12" s="594"/>
      <c r="BN12" s="595"/>
      <c r="BO12" s="596">
        <v>44.1</v>
      </c>
      <c r="BP12" s="596"/>
      <c r="BQ12" s="596"/>
      <c r="BR12" s="596"/>
      <c r="BS12" s="602" t="s">
        <v>109</v>
      </c>
      <c r="BT12" s="594"/>
      <c r="BU12" s="594"/>
      <c r="BV12" s="594"/>
      <c r="BW12" s="594"/>
      <c r="BX12" s="594"/>
      <c r="BY12" s="594"/>
      <c r="BZ12" s="594"/>
      <c r="CA12" s="594"/>
      <c r="CB12" s="603"/>
      <c r="CD12" s="607" t="s">
        <v>230</v>
      </c>
      <c r="CE12" s="608"/>
      <c r="CF12" s="608"/>
      <c r="CG12" s="608"/>
      <c r="CH12" s="608"/>
      <c r="CI12" s="608"/>
      <c r="CJ12" s="608"/>
      <c r="CK12" s="608"/>
      <c r="CL12" s="608"/>
      <c r="CM12" s="608"/>
      <c r="CN12" s="608"/>
      <c r="CO12" s="608"/>
      <c r="CP12" s="608"/>
      <c r="CQ12" s="609"/>
      <c r="CR12" s="593">
        <v>1028372</v>
      </c>
      <c r="CS12" s="594"/>
      <c r="CT12" s="594"/>
      <c r="CU12" s="594"/>
      <c r="CV12" s="594"/>
      <c r="CW12" s="594"/>
      <c r="CX12" s="594"/>
      <c r="CY12" s="595"/>
      <c r="CZ12" s="596">
        <v>6.1</v>
      </c>
      <c r="DA12" s="596"/>
      <c r="DB12" s="596"/>
      <c r="DC12" s="596"/>
      <c r="DD12" s="602">
        <v>78708</v>
      </c>
      <c r="DE12" s="594"/>
      <c r="DF12" s="594"/>
      <c r="DG12" s="594"/>
      <c r="DH12" s="594"/>
      <c r="DI12" s="594"/>
      <c r="DJ12" s="594"/>
      <c r="DK12" s="594"/>
      <c r="DL12" s="594"/>
      <c r="DM12" s="594"/>
      <c r="DN12" s="594"/>
      <c r="DO12" s="594"/>
      <c r="DP12" s="595"/>
      <c r="DQ12" s="602">
        <v>433445</v>
      </c>
      <c r="DR12" s="594"/>
      <c r="DS12" s="594"/>
      <c r="DT12" s="594"/>
      <c r="DU12" s="594"/>
      <c r="DV12" s="594"/>
      <c r="DW12" s="594"/>
      <c r="DX12" s="594"/>
      <c r="DY12" s="594"/>
      <c r="DZ12" s="594"/>
      <c r="EA12" s="594"/>
      <c r="EB12" s="594"/>
      <c r="EC12" s="603"/>
    </row>
    <row r="13" spans="2:143" ht="11.25" customHeight="1">
      <c r="B13" s="590" t="s">
        <v>231</v>
      </c>
      <c r="C13" s="591"/>
      <c r="D13" s="591"/>
      <c r="E13" s="591"/>
      <c r="F13" s="591"/>
      <c r="G13" s="591"/>
      <c r="H13" s="591"/>
      <c r="I13" s="591"/>
      <c r="J13" s="591"/>
      <c r="K13" s="591"/>
      <c r="L13" s="591"/>
      <c r="M13" s="591"/>
      <c r="N13" s="591"/>
      <c r="O13" s="591"/>
      <c r="P13" s="591"/>
      <c r="Q13" s="592"/>
      <c r="R13" s="593">
        <v>23878</v>
      </c>
      <c r="S13" s="594"/>
      <c r="T13" s="594"/>
      <c r="U13" s="594"/>
      <c r="V13" s="594"/>
      <c r="W13" s="594"/>
      <c r="X13" s="594"/>
      <c r="Y13" s="595"/>
      <c r="Z13" s="596">
        <v>0.1</v>
      </c>
      <c r="AA13" s="596"/>
      <c r="AB13" s="596"/>
      <c r="AC13" s="596"/>
      <c r="AD13" s="597">
        <v>23878</v>
      </c>
      <c r="AE13" s="597"/>
      <c r="AF13" s="597"/>
      <c r="AG13" s="597"/>
      <c r="AH13" s="597"/>
      <c r="AI13" s="597"/>
      <c r="AJ13" s="597"/>
      <c r="AK13" s="597"/>
      <c r="AL13" s="598">
        <v>0.2</v>
      </c>
      <c r="AM13" s="599"/>
      <c r="AN13" s="599"/>
      <c r="AO13" s="600"/>
      <c r="AP13" s="590" t="s">
        <v>232</v>
      </c>
      <c r="AQ13" s="591"/>
      <c r="AR13" s="591"/>
      <c r="AS13" s="591"/>
      <c r="AT13" s="591"/>
      <c r="AU13" s="591"/>
      <c r="AV13" s="591"/>
      <c r="AW13" s="591"/>
      <c r="AX13" s="591"/>
      <c r="AY13" s="591"/>
      <c r="AZ13" s="591"/>
      <c r="BA13" s="591"/>
      <c r="BB13" s="591"/>
      <c r="BC13" s="591"/>
      <c r="BD13" s="591"/>
      <c r="BE13" s="591"/>
      <c r="BF13" s="592"/>
      <c r="BG13" s="593">
        <v>2220067</v>
      </c>
      <c r="BH13" s="594"/>
      <c r="BI13" s="594"/>
      <c r="BJ13" s="594"/>
      <c r="BK13" s="594"/>
      <c r="BL13" s="594"/>
      <c r="BM13" s="594"/>
      <c r="BN13" s="595"/>
      <c r="BO13" s="596">
        <v>43.9</v>
      </c>
      <c r="BP13" s="596"/>
      <c r="BQ13" s="596"/>
      <c r="BR13" s="596"/>
      <c r="BS13" s="602" t="s">
        <v>109</v>
      </c>
      <c r="BT13" s="594"/>
      <c r="BU13" s="594"/>
      <c r="BV13" s="594"/>
      <c r="BW13" s="594"/>
      <c r="BX13" s="594"/>
      <c r="BY13" s="594"/>
      <c r="BZ13" s="594"/>
      <c r="CA13" s="594"/>
      <c r="CB13" s="603"/>
      <c r="CD13" s="607" t="s">
        <v>233</v>
      </c>
      <c r="CE13" s="608"/>
      <c r="CF13" s="608"/>
      <c r="CG13" s="608"/>
      <c r="CH13" s="608"/>
      <c r="CI13" s="608"/>
      <c r="CJ13" s="608"/>
      <c r="CK13" s="608"/>
      <c r="CL13" s="608"/>
      <c r="CM13" s="608"/>
      <c r="CN13" s="608"/>
      <c r="CO13" s="608"/>
      <c r="CP13" s="608"/>
      <c r="CQ13" s="609"/>
      <c r="CR13" s="593">
        <v>1631071</v>
      </c>
      <c r="CS13" s="594"/>
      <c r="CT13" s="594"/>
      <c r="CU13" s="594"/>
      <c r="CV13" s="594"/>
      <c r="CW13" s="594"/>
      <c r="CX13" s="594"/>
      <c r="CY13" s="595"/>
      <c r="CZ13" s="596">
        <v>9.6999999999999993</v>
      </c>
      <c r="DA13" s="596"/>
      <c r="DB13" s="596"/>
      <c r="DC13" s="596"/>
      <c r="DD13" s="602">
        <v>807945</v>
      </c>
      <c r="DE13" s="594"/>
      <c r="DF13" s="594"/>
      <c r="DG13" s="594"/>
      <c r="DH13" s="594"/>
      <c r="DI13" s="594"/>
      <c r="DJ13" s="594"/>
      <c r="DK13" s="594"/>
      <c r="DL13" s="594"/>
      <c r="DM13" s="594"/>
      <c r="DN13" s="594"/>
      <c r="DO13" s="594"/>
      <c r="DP13" s="595"/>
      <c r="DQ13" s="602">
        <v>956958</v>
      </c>
      <c r="DR13" s="594"/>
      <c r="DS13" s="594"/>
      <c r="DT13" s="594"/>
      <c r="DU13" s="594"/>
      <c r="DV13" s="594"/>
      <c r="DW13" s="594"/>
      <c r="DX13" s="594"/>
      <c r="DY13" s="594"/>
      <c r="DZ13" s="594"/>
      <c r="EA13" s="594"/>
      <c r="EB13" s="594"/>
      <c r="EC13" s="603"/>
    </row>
    <row r="14" spans="2:143" ht="11.25" customHeight="1">
      <c r="B14" s="590" t="s">
        <v>234</v>
      </c>
      <c r="C14" s="591"/>
      <c r="D14" s="591"/>
      <c r="E14" s="591"/>
      <c r="F14" s="591"/>
      <c r="G14" s="591"/>
      <c r="H14" s="591"/>
      <c r="I14" s="591"/>
      <c r="J14" s="591"/>
      <c r="K14" s="591"/>
      <c r="L14" s="591"/>
      <c r="M14" s="591"/>
      <c r="N14" s="591"/>
      <c r="O14" s="591"/>
      <c r="P14" s="591"/>
      <c r="Q14" s="592"/>
      <c r="R14" s="593" t="s">
        <v>109</v>
      </c>
      <c r="S14" s="594"/>
      <c r="T14" s="594"/>
      <c r="U14" s="594"/>
      <c r="V14" s="594"/>
      <c r="W14" s="594"/>
      <c r="X14" s="594"/>
      <c r="Y14" s="595"/>
      <c r="Z14" s="596" t="s">
        <v>109</v>
      </c>
      <c r="AA14" s="596"/>
      <c r="AB14" s="596"/>
      <c r="AC14" s="596"/>
      <c r="AD14" s="597" t="s">
        <v>109</v>
      </c>
      <c r="AE14" s="597"/>
      <c r="AF14" s="597"/>
      <c r="AG14" s="597"/>
      <c r="AH14" s="597"/>
      <c r="AI14" s="597"/>
      <c r="AJ14" s="597"/>
      <c r="AK14" s="597"/>
      <c r="AL14" s="598" t="s">
        <v>109</v>
      </c>
      <c r="AM14" s="599"/>
      <c r="AN14" s="599"/>
      <c r="AO14" s="600"/>
      <c r="AP14" s="590" t="s">
        <v>235</v>
      </c>
      <c r="AQ14" s="591"/>
      <c r="AR14" s="591"/>
      <c r="AS14" s="591"/>
      <c r="AT14" s="591"/>
      <c r="AU14" s="591"/>
      <c r="AV14" s="591"/>
      <c r="AW14" s="591"/>
      <c r="AX14" s="591"/>
      <c r="AY14" s="591"/>
      <c r="AZ14" s="591"/>
      <c r="BA14" s="591"/>
      <c r="BB14" s="591"/>
      <c r="BC14" s="591"/>
      <c r="BD14" s="591"/>
      <c r="BE14" s="591"/>
      <c r="BF14" s="592"/>
      <c r="BG14" s="593">
        <v>106084</v>
      </c>
      <c r="BH14" s="594"/>
      <c r="BI14" s="594"/>
      <c r="BJ14" s="594"/>
      <c r="BK14" s="594"/>
      <c r="BL14" s="594"/>
      <c r="BM14" s="594"/>
      <c r="BN14" s="595"/>
      <c r="BO14" s="596">
        <v>2.1</v>
      </c>
      <c r="BP14" s="596"/>
      <c r="BQ14" s="596"/>
      <c r="BR14" s="596"/>
      <c r="BS14" s="602" t="s">
        <v>109</v>
      </c>
      <c r="BT14" s="594"/>
      <c r="BU14" s="594"/>
      <c r="BV14" s="594"/>
      <c r="BW14" s="594"/>
      <c r="BX14" s="594"/>
      <c r="BY14" s="594"/>
      <c r="BZ14" s="594"/>
      <c r="CA14" s="594"/>
      <c r="CB14" s="603"/>
      <c r="CD14" s="607" t="s">
        <v>236</v>
      </c>
      <c r="CE14" s="608"/>
      <c r="CF14" s="608"/>
      <c r="CG14" s="608"/>
      <c r="CH14" s="608"/>
      <c r="CI14" s="608"/>
      <c r="CJ14" s="608"/>
      <c r="CK14" s="608"/>
      <c r="CL14" s="608"/>
      <c r="CM14" s="608"/>
      <c r="CN14" s="608"/>
      <c r="CO14" s="608"/>
      <c r="CP14" s="608"/>
      <c r="CQ14" s="609"/>
      <c r="CR14" s="593">
        <v>472658</v>
      </c>
      <c r="CS14" s="594"/>
      <c r="CT14" s="594"/>
      <c r="CU14" s="594"/>
      <c r="CV14" s="594"/>
      <c r="CW14" s="594"/>
      <c r="CX14" s="594"/>
      <c r="CY14" s="595"/>
      <c r="CZ14" s="596">
        <v>2.8</v>
      </c>
      <c r="DA14" s="596"/>
      <c r="DB14" s="596"/>
      <c r="DC14" s="596"/>
      <c r="DD14" s="602">
        <v>9612</v>
      </c>
      <c r="DE14" s="594"/>
      <c r="DF14" s="594"/>
      <c r="DG14" s="594"/>
      <c r="DH14" s="594"/>
      <c r="DI14" s="594"/>
      <c r="DJ14" s="594"/>
      <c r="DK14" s="594"/>
      <c r="DL14" s="594"/>
      <c r="DM14" s="594"/>
      <c r="DN14" s="594"/>
      <c r="DO14" s="594"/>
      <c r="DP14" s="595"/>
      <c r="DQ14" s="602">
        <v>463361</v>
      </c>
      <c r="DR14" s="594"/>
      <c r="DS14" s="594"/>
      <c r="DT14" s="594"/>
      <c r="DU14" s="594"/>
      <c r="DV14" s="594"/>
      <c r="DW14" s="594"/>
      <c r="DX14" s="594"/>
      <c r="DY14" s="594"/>
      <c r="DZ14" s="594"/>
      <c r="EA14" s="594"/>
      <c r="EB14" s="594"/>
      <c r="EC14" s="603"/>
    </row>
    <row r="15" spans="2:143" ht="11.25" customHeight="1">
      <c r="B15" s="590" t="s">
        <v>237</v>
      </c>
      <c r="C15" s="591"/>
      <c r="D15" s="591"/>
      <c r="E15" s="591"/>
      <c r="F15" s="591"/>
      <c r="G15" s="591"/>
      <c r="H15" s="591"/>
      <c r="I15" s="591"/>
      <c r="J15" s="591"/>
      <c r="K15" s="591"/>
      <c r="L15" s="591"/>
      <c r="M15" s="591"/>
      <c r="N15" s="591"/>
      <c r="O15" s="591"/>
      <c r="P15" s="591"/>
      <c r="Q15" s="592"/>
      <c r="R15" s="593">
        <v>23088</v>
      </c>
      <c r="S15" s="594"/>
      <c r="T15" s="594"/>
      <c r="U15" s="594"/>
      <c r="V15" s="594"/>
      <c r="W15" s="594"/>
      <c r="X15" s="594"/>
      <c r="Y15" s="595"/>
      <c r="Z15" s="596">
        <v>0.1</v>
      </c>
      <c r="AA15" s="596"/>
      <c r="AB15" s="596"/>
      <c r="AC15" s="596"/>
      <c r="AD15" s="597">
        <v>23088</v>
      </c>
      <c r="AE15" s="597"/>
      <c r="AF15" s="597"/>
      <c r="AG15" s="597"/>
      <c r="AH15" s="597"/>
      <c r="AI15" s="597"/>
      <c r="AJ15" s="597"/>
      <c r="AK15" s="597"/>
      <c r="AL15" s="598">
        <v>0.2</v>
      </c>
      <c r="AM15" s="599"/>
      <c r="AN15" s="599"/>
      <c r="AO15" s="600"/>
      <c r="AP15" s="590" t="s">
        <v>238</v>
      </c>
      <c r="AQ15" s="591"/>
      <c r="AR15" s="591"/>
      <c r="AS15" s="591"/>
      <c r="AT15" s="591"/>
      <c r="AU15" s="591"/>
      <c r="AV15" s="591"/>
      <c r="AW15" s="591"/>
      <c r="AX15" s="591"/>
      <c r="AY15" s="591"/>
      <c r="AZ15" s="591"/>
      <c r="BA15" s="591"/>
      <c r="BB15" s="591"/>
      <c r="BC15" s="591"/>
      <c r="BD15" s="591"/>
      <c r="BE15" s="591"/>
      <c r="BF15" s="592"/>
      <c r="BG15" s="593">
        <v>292167</v>
      </c>
      <c r="BH15" s="594"/>
      <c r="BI15" s="594"/>
      <c r="BJ15" s="594"/>
      <c r="BK15" s="594"/>
      <c r="BL15" s="594"/>
      <c r="BM15" s="594"/>
      <c r="BN15" s="595"/>
      <c r="BO15" s="596">
        <v>5.8</v>
      </c>
      <c r="BP15" s="596"/>
      <c r="BQ15" s="596"/>
      <c r="BR15" s="596"/>
      <c r="BS15" s="602" t="s">
        <v>109</v>
      </c>
      <c r="BT15" s="594"/>
      <c r="BU15" s="594"/>
      <c r="BV15" s="594"/>
      <c r="BW15" s="594"/>
      <c r="BX15" s="594"/>
      <c r="BY15" s="594"/>
      <c r="BZ15" s="594"/>
      <c r="CA15" s="594"/>
      <c r="CB15" s="603"/>
      <c r="CD15" s="607" t="s">
        <v>239</v>
      </c>
      <c r="CE15" s="608"/>
      <c r="CF15" s="608"/>
      <c r="CG15" s="608"/>
      <c r="CH15" s="608"/>
      <c r="CI15" s="608"/>
      <c r="CJ15" s="608"/>
      <c r="CK15" s="608"/>
      <c r="CL15" s="608"/>
      <c r="CM15" s="608"/>
      <c r="CN15" s="608"/>
      <c r="CO15" s="608"/>
      <c r="CP15" s="608"/>
      <c r="CQ15" s="609"/>
      <c r="CR15" s="593">
        <v>1541577</v>
      </c>
      <c r="CS15" s="594"/>
      <c r="CT15" s="594"/>
      <c r="CU15" s="594"/>
      <c r="CV15" s="594"/>
      <c r="CW15" s="594"/>
      <c r="CX15" s="594"/>
      <c r="CY15" s="595"/>
      <c r="CZ15" s="596">
        <v>9.1999999999999993</v>
      </c>
      <c r="DA15" s="596"/>
      <c r="DB15" s="596"/>
      <c r="DC15" s="596"/>
      <c r="DD15" s="602">
        <v>158562</v>
      </c>
      <c r="DE15" s="594"/>
      <c r="DF15" s="594"/>
      <c r="DG15" s="594"/>
      <c r="DH15" s="594"/>
      <c r="DI15" s="594"/>
      <c r="DJ15" s="594"/>
      <c r="DK15" s="594"/>
      <c r="DL15" s="594"/>
      <c r="DM15" s="594"/>
      <c r="DN15" s="594"/>
      <c r="DO15" s="594"/>
      <c r="DP15" s="595"/>
      <c r="DQ15" s="602">
        <v>1312323</v>
      </c>
      <c r="DR15" s="594"/>
      <c r="DS15" s="594"/>
      <c r="DT15" s="594"/>
      <c r="DU15" s="594"/>
      <c r="DV15" s="594"/>
      <c r="DW15" s="594"/>
      <c r="DX15" s="594"/>
      <c r="DY15" s="594"/>
      <c r="DZ15" s="594"/>
      <c r="EA15" s="594"/>
      <c r="EB15" s="594"/>
      <c r="EC15" s="603"/>
    </row>
    <row r="16" spans="2:143" ht="11.25" customHeight="1">
      <c r="B16" s="590" t="s">
        <v>240</v>
      </c>
      <c r="C16" s="591"/>
      <c r="D16" s="591"/>
      <c r="E16" s="591"/>
      <c r="F16" s="591"/>
      <c r="G16" s="591"/>
      <c r="H16" s="591"/>
      <c r="I16" s="591"/>
      <c r="J16" s="591"/>
      <c r="K16" s="591"/>
      <c r="L16" s="591"/>
      <c r="M16" s="591"/>
      <c r="N16" s="591"/>
      <c r="O16" s="591"/>
      <c r="P16" s="591"/>
      <c r="Q16" s="592"/>
      <c r="R16" s="593">
        <v>4307542</v>
      </c>
      <c r="S16" s="594"/>
      <c r="T16" s="594"/>
      <c r="U16" s="594"/>
      <c r="V16" s="594"/>
      <c r="W16" s="594"/>
      <c r="X16" s="594"/>
      <c r="Y16" s="595"/>
      <c r="Z16" s="596">
        <v>24.4</v>
      </c>
      <c r="AA16" s="596"/>
      <c r="AB16" s="596"/>
      <c r="AC16" s="596"/>
      <c r="AD16" s="597">
        <v>3829123</v>
      </c>
      <c r="AE16" s="597"/>
      <c r="AF16" s="597"/>
      <c r="AG16" s="597"/>
      <c r="AH16" s="597"/>
      <c r="AI16" s="597"/>
      <c r="AJ16" s="597"/>
      <c r="AK16" s="597"/>
      <c r="AL16" s="598">
        <v>40</v>
      </c>
      <c r="AM16" s="599"/>
      <c r="AN16" s="599"/>
      <c r="AO16" s="600"/>
      <c r="AP16" s="590" t="s">
        <v>241</v>
      </c>
      <c r="AQ16" s="591"/>
      <c r="AR16" s="591"/>
      <c r="AS16" s="591"/>
      <c r="AT16" s="591"/>
      <c r="AU16" s="591"/>
      <c r="AV16" s="591"/>
      <c r="AW16" s="591"/>
      <c r="AX16" s="591"/>
      <c r="AY16" s="591"/>
      <c r="AZ16" s="591"/>
      <c r="BA16" s="591"/>
      <c r="BB16" s="591"/>
      <c r="BC16" s="591"/>
      <c r="BD16" s="591"/>
      <c r="BE16" s="591"/>
      <c r="BF16" s="592"/>
      <c r="BG16" s="593" t="s">
        <v>109</v>
      </c>
      <c r="BH16" s="594"/>
      <c r="BI16" s="594"/>
      <c r="BJ16" s="594"/>
      <c r="BK16" s="594"/>
      <c r="BL16" s="594"/>
      <c r="BM16" s="594"/>
      <c r="BN16" s="595"/>
      <c r="BO16" s="596" t="s">
        <v>109</v>
      </c>
      <c r="BP16" s="596"/>
      <c r="BQ16" s="596"/>
      <c r="BR16" s="596"/>
      <c r="BS16" s="602" t="s">
        <v>109</v>
      </c>
      <c r="BT16" s="594"/>
      <c r="BU16" s="594"/>
      <c r="BV16" s="594"/>
      <c r="BW16" s="594"/>
      <c r="BX16" s="594"/>
      <c r="BY16" s="594"/>
      <c r="BZ16" s="594"/>
      <c r="CA16" s="594"/>
      <c r="CB16" s="603"/>
      <c r="CD16" s="607" t="s">
        <v>242</v>
      </c>
      <c r="CE16" s="608"/>
      <c r="CF16" s="608"/>
      <c r="CG16" s="608"/>
      <c r="CH16" s="608"/>
      <c r="CI16" s="608"/>
      <c r="CJ16" s="608"/>
      <c r="CK16" s="608"/>
      <c r="CL16" s="608"/>
      <c r="CM16" s="608"/>
      <c r="CN16" s="608"/>
      <c r="CO16" s="608"/>
      <c r="CP16" s="608"/>
      <c r="CQ16" s="609"/>
      <c r="CR16" s="593">
        <v>715</v>
      </c>
      <c r="CS16" s="594"/>
      <c r="CT16" s="594"/>
      <c r="CU16" s="594"/>
      <c r="CV16" s="594"/>
      <c r="CW16" s="594"/>
      <c r="CX16" s="594"/>
      <c r="CY16" s="595"/>
      <c r="CZ16" s="596">
        <v>0</v>
      </c>
      <c r="DA16" s="596"/>
      <c r="DB16" s="596"/>
      <c r="DC16" s="596"/>
      <c r="DD16" s="602" t="s">
        <v>109</v>
      </c>
      <c r="DE16" s="594"/>
      <c r="DF16" s="594"/>
      <c r="DG16" s="594"/>
      <c r="DH16" s="594"/>
      <c r="DI16" s="594"/>
      <c r="DJ16" s="594"/>
      <c r="DK16" s="594"/>
      <c r="DL16" s="594"/>
      <c r="DM16" s="594"/>
      <c r="DN16" s="594"/>
      <c r="DO16" s="594"/>
      <c r="DP16" s="595"/>
      <c r="DQ16" s="602">
        <v>715</v>
      </c>
      <c r="DR16" s="594"/>
      <c r="DS16" s="594"/>
      <c r="DT16" s="594"/>
      <c r="DU16" s="594"/>
      <c r="DV16" s="594"/>
      <c r="DW16" s="594"/>
      <c r="DX16" s="594"/>
      <c r="DY16" s="594"/>
      <c r="DZ16" s="594"/>
      <c r="EA16" s="594"/>
      <c r="EB16" s="594"/>
      <c r="EC16" s="603"/>
    </row>
    <row r="17" spans="2:133" ht="11.25" customHeight="1">
      <c r="B17" s="590" t="s">
        <v>243</v>
      </c>
      <c r="C17" s="591"/>
      <c r="D17" s="591"/>
      <c r="E17" s="591"/>
      <c r="F17" s="591"/>
      <c r="G17" s="591"/>
      <c r="H17" s="591"/>
      <c r="I17" s="591"/>
      <c r="J17" s="591"/>
      <c r="K17" s="591"/>
      <c r="L17" s="591"/>
      <c r="M17" s="591"/>
      <c r="N17" s="591"/>
      <c r="O17" s="591"/>
      <c r="P17" s="591"/>
      <c r="Q17" s="592"/>
      <c r="R17" s="593">
        <v>3829123</v>
      </c>
      <c r="S17" s="594"/>
      <c r="T17" s="594"/>
      <c r="U17" s="594"/>
      <c r="V17" s="594"/>
      <c r="W17" s="594"/>
      <c r="X17" s="594"/>
      <c r="Y17" s="595"/>
      <c r="Z17" s="596">
        <v>21.7</v>
      </c>
      <c r="AA17" s="596"/>
      <c r="AB17" s="596"/>
      <c r="AC17" s="596"/>
      <c r="AD17" s="597">
        <v>3829123</v>
      </c>
      <c r="AE17" s="597"/>
      <c r="AF17" s="597"/>
      <c r="AG17" s="597"/>
      <c r="AH17" s="597"/>
      <c r="AI17" s="597"/>
      <c r="AJ17" s="597"/>
      <c r="AK17" s="597"/>
      <c r="AL17" s="598">
        <v>40</v>
      </c>
      <c r="AM17" s="599"/>
      <c r="AN17" s="599"/>
      <c r="AO17" s="600"/>
      <c r="AP17" s="590" t="s">
        <v>244</v>
      </c>
      <c r="AQ17" s="591"/>
      <c r="AR17" s="591"/>
      <c r="AS17" s="591"/>
      <c r="AT17" s="591"/>
      <c r="AU17" s="591"/>
      <c r="AV17" s="591"/>
      <c r="AW17" s="591"/>
      <c r="AX17" s="591"/>
      <c r="AY17" s="591"/>
      <c r="AZ17" s="591"/>
      <c r="BA17" s="591"/>
      <c r="BB17" s="591"/>
      <c r="BC17" s="591"/>
      <c r="BD17" s="591"/>
      <c r="BE17" s="591"/>
      <c r="BF17" s="592"/>
      <c r="BG17" s="593" t="s">
        <v>109</v>
      </c>
      <c r="BH17" s="594"/>
      <c r="BI17" s="594"/>
      <c r="BJ17" s="594"/>
      <c r="BK17" s="594"/>
      <c r="BL17" s="594"/>
      <c r="BM17" s="594"/>
      <c r="BN17" s="595"/>
      <c r="BO17" s="596" t="s">
        <v>109</v>
      </c>
      <c r="BP17" s="596"/>
      <c r="BQ17" s="596"/>
      <c r="BR17" s="596"/>
      <c r="BS17" s="602" t="s">
        <v>109</v>
      </c>
      <c r="BT17" s="594"/>
      <c r="BU17" s="594"/>
      <c r="BV17" s="594"/>
      <c r="BW17" s="594"/>
      <c r="BX17" s="594"/>
      <c r="BY17" s="594"/>
      <c r="BZ17" s="594"/>
      <c r="CA17" s="594"/>
      <c r="CB17" s="603"/>
      <c r="CD17" s="607" t="s">
        <v>245</v>
      </c>
      <c r="CE17" s="608"/>
      <c r="CF17" s="608"/>
      <c r="CG17" s="608"/>
      <c r="CH17" s="608"/>
      <c r="CI17" s="608"/>
      <c r="CJ17" s="608"/>
      <c r="CK17" s="608"/>
      <c r="CL17" s="608"/>
      <c r="CM17" s="608"/>
      <c r="CN17" s="608"/>
      <c r="CO17" s="608"/>
      <c r="CP17" s="608"/>
      <c r="CQ17" s="609"/>
      <c r="CR17" s="593">
        <v>2089139</v>
      </c>
      <c r="CS17" s="594"/>
      <c r="CT17" s="594"/>
      <c r="CU17" s="594"/>
      <c r="CV17" s="594"/>
      <c r="CW17" s="594"/>
      <c r="CX17" s="594"/>
      <c r="CY17" s="595"/>
      <c r="CZ17" s="596">
        <v>12.4</v>
      </c>
      <c r="DA17" s="596"/>
      <c r="DB17" s="596"/>
      <c r="DC17" s="596"/>
      <c r="DD17" s="602" t="s">
        <v>109</v>
      </c>
      <c r="DE17" s="594"/>
      <c r="DF17" s="594"/>
      <c r="DG17" s="594"/>
      <c r="DH17" s="594"/>
      <c r="DI17" s="594"/>
      <c r="DJ17" s="594"/>
      <c r="DK17" s="594"/>
      <c r="DL17" s="594"/>
      <c r="DM17" s="594"/>
      <c r="DN17" s="594"/>
      <c r="DO17" s="594"/>
      <c r="DP17" s="595"/>
      <c r="DQ17" s="602">
        <v>2028085</v>
      </c>
      <c r="DR17" s="594"/>
      <c r="DS17" s="594"/>
      <c r="DT17" s="594"/>
      <c r="DU17" s="594"/>
      <c r="DV17" s="594"/>
      <c r="DW17" s="594"/>
      <c r="DX17" s="594"/>
      <c r="DY17" s="594"/>
      <c r="DZ17" s="594"/>
      <c r="EA17" s="594"/>
      <c r="EB17" s="594"/>
      <c r="EC17" s="603"/>
    </row>
    <row r="18" spans="2:133" ht="11.25" customHeight="1">
      <c r="B18" s="590" t="s">
        <v>246</v>
      </c>
      <c r="C18" s="591"/>
      <c r="D18" s="591"/>
      <c r="E18" s="591"/>
      <c r="F18" s="591"/>
      <c r="G18" s="591"/>
      <c r="H18" s="591"/>
      <c r="I18" s="591"/>
      <c r="J18" s="591"/>
      <c r="K18" s="591"/>
      <c r="L18" s="591"/>
      <c r="M18" s="591"/>
      <c r="N18" s="591"/>
      <c r="O18" s="591"/>
      <c r="P18" s="591"/>
      <c r="Q18" s="592"/>
      <c r="R18" s="593">
        <v>478402</v>
      </c>
      <c r="S18" s="594"/>
      <c r="T18" s="594"/>
      <c r="U18" s="594"/>
      <c r="V18" s="594"/>
      <c r="W18" s="594"/>
      <c r="X18" s="594"/>
      <c r="Y18" s="595"/>
      <c r="Z18" s="596">
        <v>2.7</v>
      </c>
      <c r="AA18" s="596"/>
      <c r="AB18" s="596"/>
      <c r="AC18" s="596"/>
      <c r="AD18" s="597" t="s">
        <v>109</v>
      </c>
      <c r="AE18" s="597"/>
      <c r="AF18" s="597"/>
      <c r="AG18" s="597"/>
      <c r="AH18" s="597"/>
      <c r="AI18" s="597"/>
      <c r="AJ18" s="597"/>
      <c r="AK18" s="597"/>
      <c r="AL18" s="598" t="s">
        <v>109</v>
      </c>
      <c r="AM18" s="599"/>
      <c r="AN18" s="599"/>
      <c r="AO18" s="600"/>
      <c r="AP18" s="590" t="s">
        <v>247</v>
      </c>
      <c r="AQ18" s="591"/>
      <c r="AR18" s="591"/>
      <c r="AS18" s="591"/>
      <c r="AT18" s="591"/>
      <c r="AU18" s="591"/>
      <c r="AV18" s="591"/>
      <c r="AW18" s="591"/>
      <c r="AX18" s="591"/>
      <c r="AY18" s="591"/>
      <c r="AZ18" s="591"/>
      <c r="BA18" s="591"/>
      <c r="BB18" s="591"/>
      <c r="BC18" s="591"/>
      <c r="BD18" s="591"/>
      <c r="BE18" s="591"/>
      <c r="BF18" s="592"/>
      <c r="BG18" s="593" t="s">
        <v>109</v>
      </c>
      <c r="BH18" s="594"/>
      <c r="BI18" s="594"/>
      <c r="BJ18" s="594"/>
      <c r="BK18" s="594"/>
      <c r="BL18" s="594"/>
      <c r="BM18" s="594"/>
      <c r="BN18" s="595"/>
      <c r="BO18" s="596" t="s">
        <v>109</v>
      </c>
      <c r="BP18" s="596"/>
      <c r="BQ18" s="596"/>
      <c r="BR18" s="596"/>
      <c r="BS18" s="602" t="s">
        <v>109</v>
      </c>
      <c r="BT18" s="594"/>
      <c r="BU18" s="594"/>
      <c r="BV18" s="594"/>
      <c r="BW18" s="594"/>
      <c r="BX18" s="594"/>
      <c r="BY18" s="594"/>
      <c r="BZ18" s="594"/>
      <c r="CA18" s="594"/>
      <c r="CB18" s="603"/>
      <c r="CD18" s="607" t="s">
        <v>248</v>
      </c>
      <c r="CE18" s="608"/>
      <c r="CF18" s="608"/>
      <c r="CG18" s="608"/>
      <c r="CH18" s="608"/>
      <c r="CI18" s="608"/>
      <c r="CJ18" s="608"/>
      <c r="CK18" s="608"/>
      <c r="CL18" s="608"/>
      <c r="CM18" s="608"/>
      <c r="CN18" s="608"/>
      <c r="CO18" s="608"/>
      <c r="CP18" s="608"/>
      <c r="CQ18" s="609"/>
      <c r="CR18" s="593" t="s">
        <v>109</v>
      </c>
      <c r="CS18" s="594"/>
      <c r="CT18" s="594"/>
      <c r="CU18" s="594"/>
      <c r="CV18" s="594"/>
      <c r="CW18" s="594"/>
      <c r="CX18" s="594"/>
      <c r="CY18" s="595"/>
      <c r="CZ18" s="596" t="s">
        <v>109</v>
      </c>
      <c r="DA18" s="596"/>
      <c r="DB18" s="596"/>
      <c r="DC18" s="596"/>
      <c r="DD18" s="602" t="s">
        <v>109</v>
      </c>
      <c r="DE18" s="594"/>
      <c r="DF18" s="594"/>
      <c r="DG18" s="594"/>
      <c r="DH18" s="594"/>
      <c r="DI18" s="594"/>
      <c r="DJ18" s="594"/>
      <c r="DK18" s="594"/>
      <c r="DL18" s="594"/>
      <c r="DM18" s="594"/>
      <c r="DN18" s="594"/>
      <c r="DO18" s="594"/>
      <c r="DP18" s="595"/>
      <c r="DQ18" s="602" t="s">
        <v>109</v>
      </c>
      <c r="DR18" s="594"/>
      <c r="DS18" s="594"/>
      <c r="DT18" s="594"/>
      <c r="DU18" s="594"/>
      <c r="DV18" s="594"/>
      <c r="DW18" s="594"/>
      <c r="DX18" s="594"/>
      <c r="DY18" s="594"/>
      <c r="DZ18" s="594"/>
      <c r="EA18" s="594"/>
      <c r="EB18" s="594"/>
      <c r="EC18" s="603"/>
    </row>
    <row r="19" spans="2:133" ht="11.25" customHeight="1">
      <c r="B19" s="590" t="s">
        <v>249</v>
      </c>
      <c r="C19" s="591"/>
      <c r="D19" s="591"/>
      <c r="E19" s="591"/>
      <c r="F19" s="591"/>
      <c r="G19" s="591"/>
      <c r="H19" s="591"/>
      <c r="I19" s="591"/>
      <c r="J19" s="591"/>
      <c r="K19" s="591"/>
      <c r="L19" s="591"/>
      <c r="M19" s="591"/>
      <c r="N19" s="591"/>
      <c r="O19" s="591"/>
      <c r="P19" s="591"/>
      <c r="Q19" s="592"/>
      <c r="R19" s="593">
        <v>17</v>
      </c>
      <c r="S19" s="594"/>
      <c r="T19" s="594"/>
      <c r="U19" s="594"/>
      <c r="V19" s="594"/>
      <c r="W19" s="594"/>
      <c r="X19" s="594"/>
      <c r="Y19" s="595"/>
      <c r="Z19" s="596">
        <v>0</v>
      </c>
      <c r="AA19" s="596"/>
      <c r="AB19" s="596"/>
      <c r="AC19" s="596"/>
      <c r="AD19" s="597" t="s">
        <v>109</v>
      </c>
      <c r="AE19" s="597"/>
      <c r="AF19" s="597"/>
      <c r="AG19" s="597"/>
      <c r="AH19" s="597"/>
      <c r="AI19" s="597"/>
      <c r="AJ19" s="597"/>
      <c r="AK19" s="597"/>
      <c r="AL19" s="598" t="s">
        <v>109</v>
      </c>
      <c r="AM19" s="599"/>
      <c r="AN19" s="599"/>
      <c r="AO19" s="600"/>
      <c r="AP19" s="590" t="s">
        <v>250</v>
      </c>
      <c r="AQ19" s="591"/>
      <c r="AR19" s="591"/>
      <c r="AS19" s="591"/>
      <c r="AT19" s="591"/>
      <c r="AU19" s="591"/>
      <c r="AV19" s="591"/>
      <c r="AW19" s="591"/>
      <c r="AX19" s="591"/>
      <c r="AY19" s="591"/>
      <c r="AZ19" s="591"/>
      <c r="BA19" s="591"/>
      <c r="BB19" s="591"/>
      <c r="BC19" s="591"/>
      <c r="BD19" s="591"/>
      <c r="BE19" s="591"/>
      <c r="BF19" s="592"/>
      <c r="BG19" s="593">
        <v>357113</v>
      </c>
      <c r="BH19" s="594"/>
      <c r="BI19" s="594"/>
      <c r="BJ19" s="594"/>
      <c r="BK19" s="594"/>
      <c r="BL19" s="594"/>
      <c r="BM19" s="594"/>
      <c r="BN19" s="595"/>
      <c r="BO19" s="596">
        <v>7.1</v>
      </c>
      <c r="BP19" s="596"/>
      <c r="BQ19" s="596"/>
      <c r="BR19" s="596"/>
      <c r="BS19" s="602" t="s">
        <v>109</v>
      </c>
      <c r="BT19" s="594"/>
      <c r="BU19" s="594"/>
      <c r="BV19" s="594"/>
      <c r="BW19" s="594"/>
      <c r="BX19" s="594"/>
      <c r="BY19" s="594"/>
      <c r="BZ19" s="594"/>
      <c r="CA19" s="594"/>
      <c r="CB19" s="603"/>
      <c r="CD19" s="607" t="s">
        <v>251</v>
      </c>
      <c r="CE19" s="608"/>
      <c r="CF19" s="608"/>
      <c r="CG19" s="608"/>
      <c r="CH19" s="608"/>
      <c r="CI19" s="608"/>
      <c r="CJ19" s="608"/>
      <c r="CK19" s="608"/>
      <c r="CL19" s="608"/>
      <c r="CM19" s="608"/>
      <c r="CN19" s="608"/>
      <c r="CO19" s="608"/>
      <c r="CP19" s="608"/>
      <c r="CQ19" s="609"/>
      <c r="CR19" s="593" t="s">
        <v>109</v>
      </c>
      <c r="CS19" s="594"/>
      <c r="CT19" s="594"/>
      <c r="CU19" s="594"/>
      <c r="CV19" s="594"/>
      <c r="CW19" s="594"/>
      <c r="CX19" s="594"/>
      <c r="CY19" s="595"/>
      <c r="CZ19" s="596" t="s">
        <v>109</v>
      </c>
      <c r="DA19" s="596"/>
      <c r="DB19" s="596"/>
      <c r="DC19" s="596"/>
      <c r="DD19" s="602" t="s">
        <v>109</v>
      </c>
      <c r="DE19" s="594"/>
      <c r="DF19" s="594"/>
      <c r="DG19" s="594"/>
      <c r="DH19" s="594"/>
      <c r="DI19" s="594"/>
      <c r="DJ19" s="594"/>
      <c r="DK19" s="594"/>
      <c r="DL19" s="594"/>
      <c r="DM19" s="594"/>
      <c r="DN19" s="594"/>
      <c r="DO19" s="594"/>
      <c r="DP19" s="595"/>
      <c r="DQ19" s="602" t="s">
        <v>109</v>
      </c>
      <c r="DR19" s="594"/>
      <c r="DS19" s="594"/>
      <c r="DT19" s="594"/>
      <c r="DU19" s="594"/>
      <c r="DV19" s="594"/>
      <c r="DW19" s="594"/>
      <c r="DX19" s="594"/>
      <c r="DY19" s="594"/>
      <c r="DZ19" s="594"/>
      <c r="EA19" s="594"/>
      <c r="EB19" s="594"/>
      <c r="EC19" s="603"/>
    </row>
    <row r="20" spans="2:133" ht="11.25" customHeight="1">
      <c r="B20" s="590" t="s">
        <v>252</v>
      </c>
      <c r="C20" s="591"/>
      <c r="D20" s="591"/>
      <c r="E20" s="591"/>
      <c r="F20" s="591"/>
      <c r="G20" s="591"/>
      <c r="H20" s="591"/>
      <c r="I20" s="591"/>
      <c r="J20" s="591"/>
      <c r="K20" s="591"/>
      <c r="L20" s="591"/>
      <c r="M20" s="591"/>
      <c r="N20" s="591"/>
      <c r="O20" s="591"/>
      <c r="P20" s="591"/>
      <c r="Q20" s="592"/>
      <c r="R20" s="593">
        <v>10363612</v>
      </c>
      <c r="S20" s="594"/>
      <c r="T20" s="594"/>
      <c r="U20" s="594"/>
      <c r="V20" s="594"/>
      <c r="W20" s="594"/>
      <c r="X20" s="594"/>
      <c r="Y20" s="595"/>
      <c r="Z20" s="596">
        <v>58.7</v>
      </c>
      <c r="AA20" s="596"/>
      <c r="AB20" s="596"/>
      <c r="AC20" s="596"/>
      <c r="AD20" s="597">
        <v>9537203</v>
      </c>
      <c r="AE20" s="597"/>
      <c r="AF20" s="597"/>
      <c r="AG20" s="597"/>
      <c r="AH20" s="597"/>
      <c r="AI20" s="597"/>
      <c r="AJ20" s="597"/>
      <c r="AK20" s="597"/>
      <c r="AL20" s="598">
        <v>99.7</v>
      </c>
      <c r="AM20" s="599"/>
      <c r="AN20" s="599"/>
      <c r="AO20" s="600"/>
      <c r="AP20" s="590" t="s">
        <v>253</v>
      </c>
      <c r="AQ20" s="591"/>
      <c r="AR20" s="591"/>
      <c r="AS20" s="591"/>
      <c r="AT20" s="591"/>
      <c r="AU20" s="591"/>
      <c r="AV20" s="591"/>
      <c r="AW20" s="591"/>
      <c r="AX20" s="591"/>
      <c r="AY20" s="591"/>
      <c r="AZ20" s="591"/>
      <c r="BA20" s="591"/>
      <c r="BB20" s="591"/>
      <c r="BC20" s="591"/>
      <c r="BD20" s="591"/>
      <c r="BE20" s="591"/>
      <c r="BF20" s="592"/>
      <c r="BG20" s="593">
        <v>357113</v>
      </c>
      <c r="BH20" s="594"/>
      <c r="BI20" s="594"/>
      <c r="BJ20" s="594"/>
      <c r="BK20" s="594"/>
      <c r="BL20" s="594"/>
      <c r="BM20" s="594"/>
      <c r="BN20" s="595"/>
      <c r="BO20" s="596">
        <v>7.1</v>
      </c>
      <c r="BP20" s="596"/>
      <c r="BQ20" s="596"/>
      <c r="BR20" s="596"/>
      <c r="BS20" s="602" t="s">
        <v>109</v>
      </c>
      <c r="BT20" s="594"/>
      <c r="BU20" s="594"/>
      <c r="BV20" s="594"/>
      <c r="BW20" s="594"/>
      <c r="BX20" s="594"/>
      <c r="BY20" s="594"/>
      <c r="BZ20" s="594"/>
      <c r="CA20" s="594"/>
      <c r="CB20" s="603"/>
      <c r="CD20" s="607" t="s">
        <v>254</v>
      </c>
      <c r="CE20" s="608"/>
      <c r="CF20" s="608"/>
      <c r="CG20" s="608"/>
      <c r="CH20" s="608"/>
      <c r="CI20" s="608"/>
      <c r="CJ20" s="608"/>
      <c r="CK20" s="608"/>
      <c r="CL20" s="608"/>
      <c r="CM20" s="608"/>
      <c r="CN20" s="608"/>
      <c r="CO20" s="608"/>
      <c r="CP20" s="608"/>
      <c r="CQ20" s="609"/>
      <c r="CR20" s="593">
        <v>16841475</v>
      </c>
      <c r="CS20" s="594"/>
      <c r="CT20" s="594"/>
      <c r="CU20" s="594"/>
      <c r="CV20" s="594"/>
      <c r="CW20" s="594"/>
      <c r="CX20" s="594"/>
      <c r="CY20" s="595"/>
      <c r="CZ20" s="596">
        <v>100</v>
      </c>
      <c r="DA20" s="596"/>
      <c r="DB20" s="596"/>
      <c r="DC20" s="596"/>
      <c r="DD20" s="602">
        <v>1406512</v>
      </c>
      <c r="DE20" s="594"/>
      <c r="DF20" s="594"/>
      <c r="DG20" s="594"/>
      <c r="DH20" s="594"/>
      <c r="DI20" s="594"/>
      <c r="DJ20" s="594"/>
      <c r="DK20" s="594"/>
      <c r="DL20" s="594"/>
      <c r="DM20" s="594"/>
      <c r="DN20" s="594"/>
      <c r="DO20" s="594"/>
      <c r="DP20" s="595"/>
      <c r="DQ20" s="602">
        <v>11179460</v>
      </c>
      <c r="DR20" s="594"/>
      <c r="DS20" s="594"/>
      <c r="DT20" s="594"/>
      <c r="DU20" s="594"/>
      <c r="DV20" s="594"/>
      <c r="DW20" s="594"/>
      <c r="DX20" s="594"/>
      <c r="DY20" s="594"/>
      <c r="DZ20" s="594"/>
      <c r="EA20" s="594"/>
      <c r="EB20" s="594"/>
      <c r="EC20" s="603"/>
    </row>
    <row r="21" spans="2:133" ht="11.25" customHeight="1">
      <c r="B21" s="590" t="s">
        <v>255</v>
      </c>
      <c r="C21" s="591"/>
      <c r="D21" s="591"/>
      <c r="E21" s="591"/>
      <c r="F21" s="591"/>
      <c r="G21" s="591"/>
      <c r="H21" s="591"/>
      <c r="I21" s="591"/>
      <c r="J21" s="591"/>
      <c r="K21" s="591"/>
      <c r="L21" s="591"/>
      <c r="M21" s="591"/>
      <c r="N21" s="591"/>
      <c r="O21" s="591"/>
      <c r="P21" s="591"/>
      <c r="Q21" s="592"/>
      <c r="R21" s="593">
        <v>8251</v>
      </c>
      <c r="S21" s="594"/>
      <c r="T21" s="594"/>
      <c r="U21" s="594"/>
      <c r="V21" s="594"/>
      <c r="W21" s="594"/>
      <c r="X21" s="594"/>
      <c r="Y21" s="595"/>
      <c r="Z21" s="596">
        <v>0</v>
      </c>
      <c r="AA21" s="596"/>
      <c r="AB21" s="596"/>
      <c r="AC21" s="596"/>
      <c r="AD21" s="597">
        <v>8251</v>
      </c>
      <c r="AE21" s="597"/>
      <c r="AF21" s="597"/>
      <c r="AG21" s="597"/>
      <c r="AH21" s="597"/>
      <c r="AI21" s="597"/>
      <c r="AJ21" s="597"/>
      <c r="AK21" s="597"/>
      <c r="AL21" s="598">
        <v>0.1</v>
      </c>
      <c r="AM21" s="599"/>
      <c r="AN21" s="599"/>
      <c r="AO21" s="600"/>
      <c r="AP21" s="610" t="s">
        <v>256</v>
      </c>
      <c r="AQ21" s="611"/>
      <c r="AR21" s="611"/>
      <c r="AS21" s="611"/>
      <c r="AT21" s="611"/>
      <c r="AU21" s="611"/>
      <c r="AV21" s="611"/>
      <c r="AW21" s="611"/>
      <c r="AX21" s="611"/>
      <c r="AY21" s="611"/>
      <c r="AZ21" s="611"/>
      <c r="BA21" s="611"/>
      <c r="BB21" s="611"/>
      <c r="BC21" s="611"/>
      <c r="BD21" s="611"/>
      <c r="BE21" s="611"/>
      <c r="BF21" s="612"/>
      <c r="BG21" s="593">
        <v>9123</v>
      </c>
      <c r="BH21" s="594"/>
      <c r="BI21" s="594"/>
      <c r="BJ21" s="594"/>
      <c r="BK21" s="594"/>
      <c r="BL21" s="594"/>
      <c r="BM21" s="594"/>
      <c r="BN21" s="595"/>
      <c r="BO21" s="596">
        <v>0.2</v>
      </c>
      <c r="BP21" s="596"/>
      <c r="BQ21" s="596"/>
      <c r="BR21" s="596"/>
      <c r="BS21" s="602" t="s">
        <v>109</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257</v>
      </c>
      <c r="C22" s="591"/>
      <c r="D22" s="591"/>
      <c r="E22" s="591"/>
      <c r="F22" s="591"/>
      <c r="G22" s="591"/>
      <c r="H22" s="591"/>
      <c r="I22" s="591"/>
      <c r="J22" s="591"/>
      <c r="K22" s="591"/>
      <c r="L22" s="591"/>
      <c r="M22" s="591"/>
      <c r="N22" s="591"/>
      <c r="O22" s="591"/>
      <c r="P22" s="591"/>
      <c r="Q22" s="592"/>
      <c r="R22" s="593">
        <v>100414</v>
      </c>
      <c r="S22" s="594"/>
      <c r="T22" s="594"/>
      <c r="U22" s="594"/>
      <c r="V22" s="594"/>
      <c r="W22" s="594"/>
      <c r="X22" s="594"/>
      <c r="Y22" s="595"/>
      <c r="Z22" s="596">
        <v>0.6</v>
      </c>
      <c r="AA22" s="596"/>
      <c r="AB22" s="596"/>
      <c r="AC22" s="596"/>
      <c r="AD22" s="597" t="s">
        <v>109</v>
      </c>
      <c r="AE22" s="597"/>
      <c r="AF22" s="597"/>
      <c r="AG22" s="597"/>
      <c r="AH22" s="597"/>
      <c r="AI22" s="597"/>
      <c r="AJ22" s="597"/>
      <c r="AK22" s="597"/>
      <c r="AL22" s="598" t="s">
        <v>109</v>
      </c>
      <c r="AM22" s="599"/>
      <c r="AN22" s="599"/>
      <c r="AO22" s="600"/>
      <c r="AP22" s="610" t="s">
        <v>258</v>
      </c>
      <c r="AQ22" s="611"/>
      <c r="AR22" s="611"/>
      <c r="AS22" s="611"/>
      <c r="AT22" s="611"/>
      <c r="AU22" s="611"/>
      <c r="AV22" s="611"/>
      <c r="AW22" s="611"/>
      <c r="AX22" s="611"/>
      <c r="AY22" s="611"/>
      <c r="AZ22" s="611"/>
      <c r="BA22" s="611"/>
      <c r="BB22" s="611"/>
      <c r="BC22" s="611"/>
      <c r="BD22" s="611"/>
      <c r="BE22" s="611"/>
      <c r="BF22" s="612"/>
      <c r="BG22" s="593" t="s">
        <v>109</v>
      </c>
      <c r="BH22" s="594"/>
      <c r="BI22" s="594"/>
      <c r="BJ22" s="594"/>
      <c r="BK22" s="594"/>
      <c r="BL22" s="594"/>
      <c r="BM22" s="594"/>
      <c r="BN22" s="595"/>
      <c r="BO22" s="596" t="s">
        <v>109</v>
      </c>
      <c r="BP22" s="596"/>
      <c r="BQ22" s="596"/>
      <c r="BR22" s="596"/>
      <c r="BS22" s="602" t="s">
        <v>109</v>
      </c>
      <c r="BT22" s="594"/>
      <c r="BU22" s="594"/>
      <c r="BV22" s="594"/>
      <c r="BW22" s="594"/>
      <c r="BX22" s="594"/>
      <c r="BY22" s="594"/>
      <c r="BZ22" s="594"/>
      <c r="CA22" s="594"/>
      <c r="CB22" s="603"/>
      <c r="CD22" s="575" t="s">
        <v>259</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260</v>
      </c>
      <c r="C23" s="591"/>
      <c r="D23" s="591"/>
      <c r="E23" s="591"/>
      <c r="F23" s="591"/>
      <c r="G23" s="591"/>
      <c r="H23" s="591"/>
      <c r="I23" s="591"/>
      <c r="J23" s="591"/>
      <c r="K23" s="591"/>
      <c r="L23" s="591"/>
      <c r="M23" s="591"/>
      <c r="N23" s="591"/>
      <c r="O23" s="591"/>
      <c r="P23" s="591"/>
      <c r="Q23" s="592"/>
      <c r="R23" s="593">
        <v>245648</v>
      </c>
      <c r="S23" s="594"/>
      <c r="T23" s="594"/>
      <c r="U23" s="594"/>
      <c r="V23" s="594"/>
      <c r="W23" s="594"/>
      <c r="X23" s="594"/>
      <c r="Y23" s="595"/>
      <c r="Z23" s="596">
        <v>1.4</v>
      </c>
      <c r="AA23" s="596"/>
      <c r="AB23" s="596"/>
      <c r="AC23" s="596"/>
      <c r="AD23" s="597">
        <v>4832</v>
      </c>
      <c r="AE23" s="597"/>
      <c r="AF23" s="597"/>
      <c r="AG23" s="597"/>
      <c r="AH23" s="597"/>
      <c r="AI23" s="597"/>
      <c r="AJ23" s="597"/>
      <c r="AK23" s="597"/>
      <c r="AL23" s="598">
        <v>0.1</v>
      </c>
      <c r="AM23" s="599"/>
      <c r="AN23" s="599"/>
      <c r="AO23" s="600"/>
      <c r="AP23" s="610" t="s">
        <v>261</v>
      </c>
      <c r="AQ23" s="611"/>
      <c r="AR23" s="611"/>
      <c r="AS23" s="611"/>
      <c r="AT23" s="611"/>
      <c r="AU23" s="611"/>
      <c r="AV23" s="611"/>
      <c r="AW23" s="611"/>
      <c r="AX23" s="611"/>
      <c r="AY23" s="611"/>
      <c r="AZ23" s="611"/>
      <c r="BA23" s="611"/>
      <c r="BB23" s="611"/>
      <c r="BC23" s="611"/>
      <c r="BD23" s="611"/>
      <c r="BE23" s="611"/>
      <c r="BF23" s="612"/>
      <c r="BG23" s="593">
        <v>347990</v>
      </c>
      <c r="BH23" s="594"/>
      <c r="BI23" s="594"/>
      <c r="BJ23" s="594"/>
      <c r="BK23" s="594"/>
      <c r="BL23" s="594"/>
      <c r="BM23" s="594"/>
      <c r="BN23" s="595"/>
      <c r="BO23" s="596">
        <v>6.9</v>
      </c>
      <c r="BP23" s="596"/>
      <c r="BQ23" s="596"/>
      <c r="BR23" s="596"/>
      <c r="BS23" s="602" t="s">
        <v>109</v>
      </c>
      <c r="BT23" s="594"/>
      <c r="BU23" s="594"/>
      <c r="BV23" s="594"/>
      <c r="BW23" s="594"/>
      <c r="BX23" s="594"/>
      <c r="BY23" s="594"/>
      <c r="BZ23" s="594"/>
      <c r="CA23" s="594"/>
      <c r="CB23" s="603"/>
      <c r="CD23" s="575" t="s">
        <v>200</v>
      </c>
      <c r="CE23" s="576"/>
      <c r="CF23" s="576"/>
      <c r="CG23" s="576"/>
      <c r="CH23" s="576"/>
      <c r="CI23" s="576"/>
      <c r="CJ23" s="576"/>
      <c r="CK23" s="576"/>
      <c r="CL23" s="576"/>
      <c r="CM23" s="576"/>
      <c r="CN23" s="576"/>
      <c r="CO23" s="576"/>
      <c r="CP23" s="576"/>
      <c r="CQ23" s="577"/>
      <c r="CR23" s="575" t="s">
        <v>262</v>
      </c>
      <c r="CS23" s="576"/>
      <c r="CT23" s="576"/>
      <c r="CU23" s="576"/>
      <c r="CV23" s="576"/>
      <c r="CW23" s="576"/>
      <c r="CX23" s="576"/>
      <c r="CY23" s="577"/>
      <c r="CZ23" s="575" t="s">
        <v>263</v>
      </c>
      <c r="DA23" s="576"/>
      <c r="DB23" s="576"/>
      <c r="DC23" s="577"/>
      <c r="DD23" s="575" t="s">
        <v>264</v>
      </c>
      <c r="DE23" s="576"/>
      <c r="DF23" s="576"/>
      <c r="DG23" s="576"/>
      <c r="DH23" s="576"/>
      <c r="DI23" s="576"/>
      <c r="DJ23" s="576"/>
      <c r="DK23" s="577"/>
      <c r="DL23" s="616" t="s">
        <v>265</v>
      </c>
      <c r="DM23" s="617"/>
      <c r="DN23" s="617"/>
      <c r="DO23" s="617"/>
      <c r="DP23" s="617"/>
      <c r="DQ23" s="617"/>
      <c r="DR23" s="617"/>
      <c r="DS23" s="617"/>
      <c r="DT23" s="617"/>
      <c r="DU23" s="617"/>
      <c r="DV23" s="618"/>
      <c r="DW23" s="575" t="s">
        <v>266</v>
      </c>
      <c r="DX23" s="576"/>
      <c r="DY23" s="576"/>
      <c r="DZ23" s="576"/>
      <c r="EA23" s="576"/>
      <c r="EB23" s="576"/>
      <c r="EC23" s="577"/>
    </row>
    <row r="24" spans="2:133" ht="11.25" customHeight="1">
      <c r="B24" s="590" t="s">
        <v>267</v>
      </c>
      <c r="C24" s="591"/>
      <c r="D24" s="591"/>
      <c r="E24" s="591"/>
      <c r="F24" s="591"/>
      <c r="G24" s="591"/>
      <c r="H24" s="591"/>
      <c r="I24" s="591"/>
      <c r="J24" s="591"/>
      <c r="K24" s="591"/>
      <c r="L24" s="591"/>
      <c r="M24" s="591"/>
      <c r="N24" s="591"/>
      <c r="O24" s="591"/>
      <c r="P24" s="591"/>
      <c r="Q24" s="592"/>
      <c r="R24" s="593">
        <v>26504</v>
      </c>
      <c r="S24" s="594"/>
      <c r="T24" s="594"/>
      <c r="U24" s="594"/>
      <c r="V24" s="594"/>
      <c r="W24" s="594"/>
      <c r="X24" s="594"/>
      <c r="Y24" s="595"/>
      <c r="Z24" s="596">
        <v>0.2</v>
      </c>
      <c r="AA24" s="596"/>
      <c r="AB24" s="596"/>
      <c r="AC24" s="596"/>
      <c r="AD24" s="597" t="s">
        <v>109</v>
      </c>
      <c r="AE24" s="597"/>
      <c r="AF24" s="597"/>
      <c r="AG24" s="597"/>
      <c r="AH24" s="597"/>
      <c r="AI24" s="597"/>
      <c r="AJ24" s="597"/>
      <c r="AK24" s="597"/>
      <c r="AL24" s="598" t="s">
        <v>109</v>
      </c>
      <c r="AM24" s="599"/>
      <c r="AN24" s="599"/>
      <c r="AO24" s="600"/>
      <c r="AP24" s="610" t="s">
        <v>268</v>
      </c>
      <c r="AQ24" s="611"/>
      <c r="AR24" s="611"/>
      <c r="AS24" s="611"/>
      <c r="AT24" s="611"/>
      <c r="AU24" s="611"/>
      <c r="AV24" s="611"/>
      <c r="AW24" s="611"/>
      <c r="AX24" s="611"/>
      <c r="AY24" s="611"/>
      <c r="AZ24" s="611"/>
      <c r="BA24" s="611"/>
      <c r="BB24" s="611"/>
      <c r="BC24" s="611"/>
      <c r="BD24" s="611"/>
      <c r="BE24" s="611"/>
      <c r="BF24" s="612"/>
      <c r="BG24" s="593" t="s">
        <v>109</v>
      </c>
      <c r="BH24" s="594"/>
      <c r="BI24" s="594"/>
      <c r="BJ24" s="594"/>
      <c r="BK24" s="594"/>
      <c r="BL24" s="594"/>
      <c r="BM24" s="594"/>
      <c r="BN24" s="595"/>
      <c r="BO24" s="596" t="s">
        <v>109</v>
      </c>
      <c r="BP24" s="596"/>
      <c r="BQ24" s="596"/>
      <c r="BR24" s="596"/>
      <c r="BS24" s="602" t="s">
        <v>109</v>
      </c>
      <c r="BT24" s="594"/>
      <c r="BU24" s="594"/>
      <c r="BV24" s="594"/>
      <c r="BW24" s="594"/>
      <c r="BX24" s="594"/>
      <c r="BY24" s="594"/>
      <c r="BZ24" s="594"/>
      <c r="CA24" s="594"/>
      <c r="CB24" s="603"/>
      <c r="CD24" s="604" t="s">
        <v>269</v>
      </c>
      <c r="CE24" s="605"/>
      <c r="CF24" s="605"/>
      <c r="CG24" s="605"/>
      <c r="CH24" s="605"/>
      <c r="CI24" s="605"/>
      <c r="CJ24" s="605"/>
      <c r="CK24" s="605"/>
      <c r="CL24" s="605"/>
      <c r="CM24" s="605"/>
      <c r="CN24" s="605"/>
      <c r="CO24" s="605"/>
      <c r="CP24" s="605"/>
      <c r="CQ24" s="606"/>
      <c r="CR24" s="582">
        <v>7062346</v>
      </c>
      <c r="CS24" s="583"/>
      <c r="CT24" s="583"/>
      <c r="CU24" s="583"/>
      <c r="CV24" s="583"/>
      <c r="CW24" s="583"/>
      <c r="CX24" s="583"/>
      <c r="CY24" s="584"/>
      <c r="CZ24" s="620">
        <v>41.9</v>
      </c>
      <c r="DA24" s="621"/>
      <c r="DB24" s="621"/>
      <c r="DC24" s="622"/>
      <c r="DD24" s="619">
        <v>5093902</v>
      </c>
      <c r="DE24" s="583"/>
      <c r="DF24" s="583"/>
      <c r="DG24" s="583"/>
      <c r="DH24" s="583"/>
      <c r="DI24" s="583"/>
      <c r="DJ24" s="583"/>
      <c r="DK24" s="584"/>
      <c r="DL24" s="619">
        <v>4996572</v>
      </c>
      <c r="DM24" s="583"/>
      <c r="DN24" s="583"/>
      <c r="DO24" s="583"/>
      <c r="DP24" s="583"/>
      <c r="DQ24" s="583"/>
      <c r="DR24" s="583"/>
      <c r="DS24" s="583"/>
      <c r="DT24" s="583"/>
      <c r="DU24" s="583"/>
      <c r="DV24" s="584"/>
      <c r="DW24" s="587">
        <v>48.8</v>
      </c>
      <c r="DX24" s="588"/>
      <c r="DY24" s="588"/>
      <c r="DZ24" s="588"/>
      <c r="EA24" s="588"/>
      <c r="EB24" s="588"/>
      <c r="EC24" s="589"/>
    </row>
    <row r="25" spans="2:133" ht="11.25" customHeight="1">
      <c r="B25" s="590" t="s">
        <v>270</v>
      </c>
      <c r="C25" s="591"/>
      <c r="D25" s="591"/>
      <c r="E25" s="591"/>
      <c r="F25" s="591"/>
      <c r="G25" s="591"/>
      <c r="H25" s="591"/>
      <c r="I25" s="591"/>
      <c r="J25" s="591"/>
      <c r="K25" s="591"/>
      <c r="L25" s="591"/>
      <c r="M25" s="591"/>
      <c r="N25" s="591"/>
      <c r="O25" s="591"/>
      <c r="P25" s="591"/>
      <c r="Q25" s="592"/>
      <c r="R25" s="593">
        <v>1965682</v>
      </c>
      <c r="S25" s="594"/>
      <c r="T25" s="594"/>
      <c r="U25" s="594"/>
      <c r="V25" s="594"/>
      <c r="W25" s="594"/>
      <c r="X25" s="594"/>
      <c r="Y25" s="595"/>
      <c r="Z25" s="596">
        <v>11.1</v>
      </c>
      <c r="AA25" s="596"/>
      <c r="AB25" s="596"/>
      <c r="AC25" s="596"/>
      <c r="AD25" s="597" t="s">
        <v>109</v>
      </c>
      <c r="AE25" s="597"/>
      <c r="AF25" s="597"/>
      <c r="AG25" s="597"/>
      <c r="AH25" s="597"/>
      <c r="AI25" s="597"/>
      <c r="AJ25" s="597"/>
      <c r="AK25" s="597"/>
      <c r="AL25" s="598" t="s">
        <v>109</v>
      </c>
      <c r="AM25" s="599"/>
      <c r="AN25" s="599"/>
      <c r="AO25" s="600"/>
      <c r="AP25" s="610" t="s">
        <v>271</v>
      </c>
      <c r="AQ25" s="611"/>
      <c r="AR25" s="611"/>
      <c r="AS25" s="611"/>
      <c r="AT25" s="611"/>
      <c r="AU25" s="611"/>
      <c r="AV25" s="611"/>
      <c r="AW25" s="611"/>
      <c r="AX25" s="611"/>
      <c r="AY25" s="611"/>
      <c r="AZ25" s="611"/>
      <c r="BA25" s="611"/>
      <c r="BB25" s="611"/>
      <c r="BC25" s="611"/>
      <c r="BD25" s="611"/>
      <c r="BE25" s="611"/>
      <c r="BF25" s="612"/>
      <c r="BG25" s="593" t="s">
        <v>109</v>
      </c>
      <c r="BH25" s="594"/>
      <c r="BI25" s="594"/>
      <c r="BJ25" s="594"/>
      <c r="BK25" s="594"/>
      <c r="BL25" s="594"/>
      <c r="BM25" s="594"/>
      <c r="BN25" s="595"/>
      <c r="BO25" s="596" t="s">
        <v>109</v>
      </c>
      <c r="BP25" s="596"/>
      <c r="BQ25" s="596"/>
      <c r="BR25" s="596"/>
      <c r="BS25" s="602" t="s">
        <v>109</v>
      </c>
      <c r="BT25" s="594"/>
      <c r="BU25" s="594"/>
      <c r="BV25" s="594"/>
      <c r="BW25" s="594"/>
      <c r="BX25" s="594"/>
      <c r="BY25" s="594"/>
      <c r="BZ25" s="594"/>
      <c r="CA25" s="594"/>
      <c r="CB25" s="603"/>
      <c r="CD25" s="607" t="s">
        <v>272</v>
      </c>
      <c r="CE25" s="608"/>
      <c r="CF25" s="608"/>
      <c r="CG25" s="608"/>
      <c r="CH25" s="608"/>
      <c r="CI25" s="608"/>
      <c r="CJ25" s="608"/>
      <c r="CK25" s="608"/>
      <c r="CL25" s="608"/>
      <c r="CM25" s="608"/>
      <c r="CN25" s="608"/>
      <c r="CO25" s="608"/>
      <c r="CP25" s="608"/>
      <c r="CQ25" s="609"/>
      <c r="CR25" s="593">
        <v>2482696</v>
      </c>
      <c r="CS25" s="625"/>
      <c r="CT25" s="625"/>
      <c r="CU25" s="625"/>
      <c r="CV25" s="625"/>
      <c r="CW25" s="625"/>
      <c r="CX25" s="625"/>
      <c r="CY25" s="626"/>
      <c r="CZ25" s="627">
        <v>14.7</v>
      </c>
      <c r="DA25" s="628"/>
      <c r="DB25" s="628"/>
      <c r="DC25" s="629"/>
      <c r="DD25" s="602">
        <v>2268072</v>
      </c>
      <c r="DE25" s="625"/>
      <c r="DF25" s="625"/>
      <c r="DG25" s="625"/>
      <c r="DH25" s="625"/>
      <c r="DI25" s="625"/>
      <c r="DJ25" s="625"/>
      <c r="DK25" s="626"/>
      <c r="DL25" s="602">
        <v>2223063</v>
      </c>
      <c r="DM25" s="625"/>
      <c r="DN25" s="625"/>
      <c r="DO25" s="625"/>
      <c r="DP25" s="625"/>
      <c r="DQ25" s="625"/>
      <c r="DR25" s="625"/>
      <c r="DS25" s="625"/>
      <c r="DT25" s="625"/>
      <c r="DU25" s="625"/>
      <c r="DV25" s="626"/>
      <c r="DW25" s="598">
        <v>21.7</v>
      </c>
      <c r="DX25" s="623"/>
      <c r="DY25" s="623"/>
      <c r="DZ25" s="623"/>
      <c r="EA25" s="623"/>
      <c r="EB25" s="623"/>
      <c r="EC25" s="624"/>
    </row>
    <row r="26" spans="2:133" ht="11.25" customHeight="1">
      <c r="B26" s="630" t="s">
        <v>273</v>
      </c>
      <c r="C26" s="631"/>
      <c r="D26" s="631"/>
      <c r="E26" s="631"/>
      <c r="F26" s="631"/>
      <c r="G26" s="631"/>
      <c r="H26" s="631"/>
      <c r="I26" s="631"/>
      <c r="J26" s="631"/>
      <c r="K26" s="631"/>
      <c r="L26" s="631"/>
      <c r="M26" s="631"/>
      <c r="N26" s="631"/>
      <c r="O26" s="631"/>
      <c r="P26" s="631"/>
      <c r="Q26" s="632"/>
      <c r="R26" s="593" t="s">
        <v>109</v>
      </c>
      <c r="S26" s="594"/>
      <c r="T26" s="594"/>
      <c r="U26" s="594"/>
      <c r="V26" s="594"/>
      <c r="W26" s="594"/>
      <c r="X26" s="594"/>
      <c r="Y26" s="595"/>
      <c r="Z26" s="596" t="s">
        <v>109</v>
      </c>
      <c r="AA26" s="596"/>
      <c r="AB26" s="596"/>
      <c r="AC26" s="596"/>
      <c r="AD26" s="597" t="s">
        <v>109</v>
      </c>
      <c r="AE26" s="597"/>
      <c r="AF26" s="597"/>
      <c r="AG26" s="597"/>
      <c r="AH26" s="597"/>
      <c r="AI26" s="597"/>
      <c r="AJ26" s="597"/>
      <c r="AK26" s="597"/>
      <c r="AL26" s="598" t="s">
        <v>109</v>
      </c>
      <c r="AM26" s="599"/>
      <c r="AN26" s="599"/>
      <c r="AO26" s="600"/>
      <c r="AP26" s="610" t="s">
        <v>274</v>
      </c>
      <c r="AQ26" s="633"/>
      <c r="AR26" s="633"/>
      <c r="AS26" s="633"/>
      <c r="AT26" s="633"/>
      <c r="AU26" s="633"/>
      <c r="AV26" s="633"/>
      <c r="AW26" s="633"/>
      <c r="AX26" s="633"/>
      <c r="AY26" s="633"/>
      <c r="AZ26" s="633"/>
      <c r="BA26" s="633"/>
      <c r="BB26" s="633"/>
      <c r="BC26" s="633"/>
      <c r="BD26" s="633"/>
      <c r="BE26" s="633"/>
      <c r="BF26" s="612"/>
      <c r="BG26" s="593" t="s">
        <v>109</v>
      </c>
      <c r="BH26" s="594"/>
      <c r="BI26" s="594"/>
      <c r="BJ26" s="594"/>
      <c r="BK26" s="594"/>
      <c r="BL26" s="594"/>
      <c r="BM26" s="594"/>
      <c r="BN26" s="595"/>
      <c r="BO26" s="596" t="s">
        <v>109</v>
      </c>
      <c r="BP26" s="596"/>
      <c r="BQ26" s="596"/>
      <c r="BR26" s="596"/>
      <c r="BS26" s="602" t="s">
        <v>109</v>
      </c>
      <c r="BT26" s="594"/>
      <c r="BU26" s="594"/>
      <c r="BV26" s="594"/>
      <c r="BW26" s="594"/>
      <c r="BX26" s="594"/>
      <c r="BY26" s="594"/>
      <c r="BZ26" s="594"/>
      <c r="CA26" s="594"/>
      <c r="CB26" s="603"/>
      <c r="CD26" s="607" t="s">
        <v>275</v>
      </c>
      <c r="CE26" s="608"/>
      <c r="CF26" s="608"/>
      <c r="CG26" s="608"/>
      <c r="CH26" s="608"/>
      <c r="CI26" s="608"/>
      <c r="CJ26" s="608"/>
      <c r="CK26" s="608"/>
      <c r="CL26" s="608"/>
      <c r="CM26" s="608"/>
      <c r="CN26" s="608"/>
      <c r="CO26" s="608"/>
      <c r="CP26" s="608"/>
      <c r="CQ26" s="609"/>
      <c r="CR26" s="593">
        <v>1531231</v>
      </c>
      <c r="CS26" s="594"/>
      <c r="CT26" s="594"/>
      <c r="CU26" s="594"/>
      <c r="CV26" s="594"/>
      <c r="CW26" s="594"/>
      <c r="CX26" s="594"/>
      <c r="CY26" s="595"/>
      <c r="CZ26" s="627">
        <v>9.1</v>
      </c>
      <c r="DA26" s="628"/>
      <c r="DB26" s="628"/>
      <c r="DC26" s="629"/>
      <c r="DD26" s="602">
        <v>1346423</v>
      </c>
      <c r="DE26" s="594"/>
      <c r="DF26" s="594"/>
      <c r="DG26" s="594"/>
      <c r="DH26" s="594"/>
      <c r="DI26" s="594"/>
      <c r="DJ26" s="594"/>
      <c r="DK26" s="595"/>
      <c r="DL26" s="602" t="s">
        <v>212</v>
      </c>
      <c r="DM26" s="594"/>
      <c r="DN26" s="594"/>
      <c r="DO26" s="594"/>
      <c r="DP26" s="594"/>
      <c r="DQ26" s="594"/>
      <c r="DR26" s="594"/>
      <c r="DS26" s="594"/>
      <c r="DT26" s="594"/>
      <c r="DU26" s="594"/>
      <c r="DV26" s="595"/>
      <c r="DW26" s="598" t="s">
        <v>212</v>
      </c>
      <c r="DX26" s="623"/>
      <c r="DY26" s="623"/>
      <c r="DZ26" s="623"/>
      <c r="EA26" s="623"/>
      <c r="EB26" s="623"/>
      <c r="EC26" s="624"/>
    </row>
    <row r="27" spans="2:133" ht="11.25" customHeight="1">
      <c r="B27" s="590" t="s">
        <v>276</v>
      </c>
      <c r="C27" s="591"/>
      <c r="D27" s="591"/>
      <c r="E27" s="591"/>
      <c r="F27" s="591"/>
      <c r="G27" s="591"/>
      <c r="H27" s="591"/>
      <c r="I27" s="591"/>
      <c r="J27" s="591"/>
      <c r="K27" s="591"/>
      <c r="L27" s="591"/>
      <c r="M27" s="591"/>
      <c r="N27" s="591"/>
      <c r="O27" s="591"/>
      <c r="P27" s="591"/>
      <c r="Q27" s="592"/>
      <c r="R27" s="593">
        <v>976527</v>
      </c>
      <c r="S27" s="594"/>
      <c r="T27" s="594"/>
      <c r="U27" s="594"/>
      <c r="V27" s="594"/>
      <c r="W27" s="594"/>
      <c r="X27" s="594"/>
      <c r="Y27" s="595"/>
      <c r="Z27" s="596">
        <v>5.5</v>
      </c>
      <c r="AA27" s="596"/>
      <c r="AB27" s="596"/>
      <c r="AC27" s="596"/>
      <c r="AD27" s="597" t="s">
        <v>109</v>
      </c>
      <c r="AE27" s="597"/>
      <c r="AF27" s="597"/>
      <c r="AG27" s="597"/>
      <c r="AH27" s="597"/>
      <c r="AI27" s="597"/>
      <c r="AJ27" s="597"/>
      <c r="AK27" s="597"/>
      <c r="AL27" s="598" t="s">
        <v>109</v>
      </c>
      <c r="AM27" s="599"/>
      <c r="AN27" s="599"/>
      <c r="AO27" s="600"/>
      <c r="AP27" s="590" t="s">
        <v>277</v>
      </c>
      <c r="AQ27" s="591"/>
      <c r="AR27" s="591"/>
      <c r="AS27" s="591"/>
      <c r="AT27" s="591"/>
      <c r="AU27" s="591"/>
      <c r="AV27" s="591"/>
      <c r="AW27" s="591"/>
      <c r="AX27" s="591"/>
      <c r="AY27" s="591"/>
      <c r="AZ27" s="591"/>
      <c r="BA27" s="591"/>
      <c r="BB27" s="591"/>
      <c r="BC27" s="591"/>
      <c r="BD27" s="591"/>
      <c r="BE27" s="591"/>
      <c r="BF27" s="592"/>
      <c r="BG27" s="593">
        <v>5057576</v>
      </c>
      <c r="BH27" s="594"/>
      <c r="BI27" s="594"/>
      <c r="BJ27" s="594"/>
      <c r="BK27" s="594"/>
      <c r="BL27" s="594"/>
      <c r="BM27" s="594"/>
      <c r="BN27" s="595"/>
      <c r="BO27" s="596">
        <v>100</v>
      </c>
      <c r="BP27" s="596"/>
      <c r="BQ27" s="596"/>
      <c r="BR27" s="596"/>
      <c r="BS27" s="602">
        <v>46819</v>
      </c>
      <c r="BT27" s="594"/>
      <c r="BU27" s="594"/>
      <c r="BV27" s="594"/>
      <c r="BW27" s="594"/>
      <c r="BX27" s="594"/>
      <c r="BY27" s="594"/>
      <c r="BZ27" s="594"/>
      <c r="CA27" s="594"/>
      <c r="CB27" s="603"/>
      <c r="CD27" s="607" t="s">
        <v>278</v>
      </c>
      <c r="CE27" s="608"/>
      <c r="CF27" s="608"/>
      <c r="CG27" s="608"/>
      <c r="CH27" s="608"/>
      <c r="CI27" s="608"/>
      <c r="CJ27" s="608"/>
      <c r="CK27" s="608"/>
      <c r="CL27" s="608"/>
      <c r="CM27" s="608"/>
      <c r="CN27" s="608"/>
      <c r="CO27" s="608"/>
      <c r="CP27" s="608"/>
      <c r="CQ27" s="609"/>
      <c r="CR27" s="593">
        <v>2490511</v>
      </c>
      <c r="CS27" s="625"/>
      <c r="CT27" s="625"/>
      <c r="CU27" s="625"/>
      <c r="CV27" s="625"/>
      <c r="CW27" s="625"/>
      <c r="CX27" s="625"/>
      <c r="CY27" s="626"/>
      <c r="CZ27" s="627">
        <v>14.8</v>
      </c>
      <c r="DA27" s="628"/>
      <c r="DB27" s="628"/>
      <c r="DC27" s="629"/>
      <c r="DD27" s="602">
        <v>797745</v>
      </c>
      <c r="DE27" s="625"/>
      <c r="DF27" s="625"/>
      <c r="DG27" s="625"/>
      <c r="DH27" s="625"/>
      <c r="DI27" s="625"/>
      <c r="DJ27" s="625"/>
      <c r="DK27" s="626"/>
      <c r="DL27" s="602">
        <v>745424</v>
      </c>
      <c r="DM27" s="625"/>
      <c r="DN27" s="625"/>
      <c r="DO27" s="625"/>
      <c r="DP27" s="625"/>
      <c r="DQ27" s="625"/>
      <c r="DR27" s="625"/>
      <c r="DS27" s="625"/>
      <c r="DT27" s="625"/>
      <c r="DU27" s="625"/>
      <c r="DV27" s="626"/>
      <c r="DW27" s="598">
        <v>7.3</v>
      </c>
      <c r="DX27" s="623"/>
      <c r="DY27" s="623"/>
      <c r="DZ27" s="623"/>
      <c r="EA27" s="623"/>
      <c r="EB27" s="623"/>
      <c r="EC27" s="624"/>
    </row>
    <row r="28" spans="2:133" ht="11.25" customHeight="1">
      <c r="B28" s="590" t="s">
        <v>279</v>
      </c>
      <c r="C28" s="591"/>
      <c r="D28" s="591"/>
      <c r="E28" s="591"/>
      <c r="F28" s="591"/>
      <c r="G28" s="591"/>
      <c r="H28" s="591"/>
      <c r="I28" s="591"/>
      <c r="J28" s="591"/>
      <c r="K28" s="591"/>
      <c r="L28" s="591"/>
      <c r="M28" s="591"/>
      <c r="N28" s="591"/>
      <c r="O28" s="591"/>
      <c r="P28" s="591"/>
      <c r="Q28" s="592"/>
      <c r="R28" s="593">
        <v>79164</v>
      </c>
      <c r="S28" s="594"/>
      <c r="T28" s="594"/>
      <c r="U28" s="594"/>
      <c r="V28" s="594"/>
      <c r="W28" s="594"/>
      <c r="X28" s="594"/>
      <c r="Y28" s="595"/>
      <c r="Z28" s="596">
        <v>0.4</v>
      </c>
      <c r="AA28" s="596"/>
      <c r="AB28" s="596"/>
      <c r="AC28" s="596"/>
      <c r="AD28" s="597" t="s">
        <v>109</v>
      </c>
      <c r="AE28" s="597"/>
      <c r="AF28" s="597"/>
      <c r="AG28" s="597"/>
      <c r="AH28" s="597"/>
      <c r="AI28" s="597"/>
      <c r="AJ28" s="597"/>
      <c r="AK28" s="597"/>
      <c r="AL28" s="598" t="s">
        <v>109</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280</v>
      </c>
      <c r="CE28" s="608"/>
      <c r="CF28" s="608"/>
      <c r="CG28" s="608"/>
      <c r="CH28" s="608"/>
      <c r="CI28" s="608"/>
      <c r="CJ28" s="608"/>
      <c r="CK28" s="608"/>
      <c r="CL28" s="608"/>
      <c r="CM28" s="608"/>
      <c r="CN28" s="608"/>
      <c r="CO28" s="608"/>
      <c r="CP28" s="608"/>
      <c r="CQ28" s="609"/>
      <c r="CR28" s="593">
        <v>2089139</v>
      </c>
      <c r="CS28" s="594"/>
      <c r="CT28" s="594"/>
      <c r="CU28" s="594"/>
      <c r="CV28" s="594"/>
      <c r="CW28" s="594"/>
      <c r="CX28" s="594"/>
      <c r="CY28" s="595"/>
      <c r="CZ28" s="627">
        <v>12.4</v>
      </c>
      <c r="DA28" s="628"/>
      <c r="DB28" s="628"/>
      <c r="DC28" s="629"/>
      <c r="DD28" s="602">
        <v>2028085</v>
      </c>
      <c r="DE28" s="594"/>
      <c r="DF28" s="594"/>
      <c r="DG28" s="594"/>
      <c r="DH28" s="594"/>
      <c r="DI28" s="594"/>
      <c r="DJ28" s="594"/>
      <c r="DK28" s="595"/>
      <c r="DL28" s="602">
        <v>2028085</v>
      </c>
      <c r="DM28" s="594"/>
      <c r="DN28" s="594"/>
      <c r="DO28" s="594"/>
      <c r="DP28" s="594"/>
      <c r="DQ28" s="594"/>
      <c r="DR28" s="594"/>
      <c r="DS28" s="594"/>
      <c r="DT28" s="594"/>
      <c r="DU28" s="594"/>
      <c r="DV28" s="595"/>
      <c r="DW28" s="598">
        <v>19.8</v>
      </c>
      <c r="DX28" s="623"/>
      <c r="DY28" s="623"/>
      <c r="DZ28" s="623"/>
      <c r="EA28" s="623"/>
      <c r="EB28" s="623"/>
      <c r="EC28" s="624"/>
    </row>
    <row r="29" spans="2:133" ht="11.25" customHeight="1">
      <c r="B29" s="590" t="s">
        <v>281</v>
      </c>
      <c r="C29" s="591"/>
      <c r="D29" s="591"/>
      <c r="E29" s="591"/>
      <c r="F29" s="591"/>
      <c r="G29" s="591"/>
      <c r="H29" s="591"/>
      <c r="I29" s="591"/>
      <c r="J29" s="591"/>
      <c r="K29" s="591"/>
      <c r="L29" s="591"/>
      <c r="M29" s="591"/>
      <c r="N29" s="591"/>
      <c r="O29" s="591"/>
      <c r="P29" s="591"/>
      <c r="Q29" s="592"/>
      <c r="R29" s="593">
        <v>1374871</v>
      </c>
      <c r="S29" s="594"/>
      <c r="T29" s="594"/>
      <c r="U29" s="594"/>
      <c r="V29" s="594"/>
      <c r="W29" s="594"/>
      <c r="X29" s="594"/>
      <c r="Y29" s="595"/>
      <c r="Z29" s="596">
        <v>7.8</v>
      </c>
      <c r="AA29" s="596"/>
      <c r="AB29" s="596"/>
      <c r="AC29" s="596"/>
      <c r="AD29" s="597" t="s">
        <v>109</v>
      </c>
      <c r="AE29" s="597"/>
      <c r="AF29" s="597"/>
      <c r="AG29" s="597"/>
      <c r="AH29" s="597"/>
      <c r="AI29" s="597"/>
      <c r="AJ29" s="597"/>
      <c r="AK29" s="597"/>
      <c r="AL29" s="598" t="s">
        <v>109</v>
      </c>
      <c r="AM29" s="599"/>
      <c r="AN29" s="599"/>
      <c r="AO29" s="600"/>
      <c r="AP29" s="572" t="s">
        <v>200</v>
      </c>
      <c r="AQ29" s="573"/>
      <c r="AR29" s="573"/>
      <c r="AS29" s="573"/>
      <c r="AT29" s="573"/>
      <c r="AU29" s="573"/>
      <c r="AV29" s="573"/>
      <c r="AW29" s="573"/>
      <c r="AX29" s="573"/>
      <c r="AY29" s="573"/>
      <c r="AZ29" s="573"/>
      <c r="BA29" s="573"/>
      <c r="BB29" s="573"/>
      <c r="BC29" s="573"/>
      <c r="BD29" s="573"/>
      <c r="BE29" s="573"/>
      <c r="BF29" s="574"/>
      <c r="BG29" s="572" t="s">
        <v>282</v>
      </c>
      <c r="BH29" s="634"/>
      <c r="BI29" s="634"/>
      <c r="BJ29" s="634"/>
      <c r="BK29" s="634"/>
      <c r="BL29" s="634"/>
      <c r="BM29" s="634"/>
      <c r="BN29" s="634"/>
      <c r="BO29" s="634"/>
      <c r="BP29" s="634"/>
      <c r="BQ29" s="635"/>
      <c r="BR29" s="572" t="s">
        <v>283</v>
      </c>
      <c r="BS29" s="634"/>
      <c r="BT29" s="634"/>
      <c r="BU29" s="634"/>
      <c r="BV29" s="634"/>
      <c r="BW29" s="634"/>
      <c r="BX29" s="634"/>
      <c r="BY29" s="634"/>
      <c r="BZ29" s="634"/>
      <c r="CA29" s="634"/>
      <c r="CB29" s="635"/>
      <c r="CD29" s="654" t="s">
        <v>284</v>
      </c>
      <c r="CE29" s="655"/>
      <c r="CF29" s="607" t="s">
        <v>285</v>
      </c>
      <c r="CG29" s="608"/>
      <c r="CH29" s="608"/>
      <c r="CI29" s="608"/>
      <c r="CJ29" s="608"/>
      <c r="CK29" s="608"/>
      <c r="CL29" s="608"/>
      <c r="CM29" s="608"/>
      <c r="CN29" s="608"/>
      <c r="CO29" s="608"/>
      <c r="CP29" s="608"/>
      <c r="CQ29" s="609"/>
      <c r="CR29" s="593">
        <v>2089101</v>
      </c>
      <c r="CS29" s="625"/>
      <c r="CT29" s="625"/>
      <c r="CU29" s="625"/>
      <c r="CV29" s="625"/>
      <c r="CW29" s="625"/>
      <c r="CX29" s="625"/>
      <c r="CY29" s="626"/>
      <c r="CZ29" s="627">
        <v>12.4</v>
      </c>
      <c r="DA29" s="628"/>
      <c r="DB29" s="628"/>
      <c r="DC29" s="629"/>
      <c r="DD29" s="602">
        <v>2028047</v>
      </c>
      <c r="DE29" s="625"/>
      <c r="DF29" s="625"/>
      <c r="DG29" s="625"/>
      <c r="DH29" s="625"/>
      <c r="DI29" s="625"/>
      <c r="DJ29" s="625"/>
      <c r="DK29" s="626"/>
      <c r="DL29" s="602">
        <v>2028047</v>
      </c>
      <c r="DM29" s="625"/>
      <c r="DN29" s="625"/>
      <c r="DO29" s="625"/>
      <c r="DP29" s="625"/>
      <c r="DQ29" s="625"/>
      <c r="DR29" s="625"/>
      <c r="DS29" s="625"/>
      <c r="DT29" s="625"/>
      <c r="DU29" s="625"/>
      <c r="DV29" s="626"/>
      <c r="DW29" s="598">
        <v>19.8</v>
      </c>
      <c r="DX29" s="623"/>
      <c r="DY29" s="623"/>
      <c r="DZ29" s="623"/>
      <c r="EA29" s="623"/>
      <c r="EB29" s="623"/>
      <c r="EC29" s="624"/>
    </row>
    <row r="30" spans="2:133" ht="11.25" customHeight="1">
      <c r="B30" s="590" t="s">
        <v>286</v>
      </c>
      <c r="C30" s="591"/>
      <c r="D30" s="591"/>
      <c r="E30" s="591"/>
      <c r="F30" s="591"/>
      <c r="G30" s="591"/>
      <c r="H30" s="591"/>
      <c r="I30" s="591"/>
      <c r="J30" s="591"/>
      <c r="K30" s="591"/>
      <c r="L30" s="591"/>
      <c r="M30" s="591"/>
      <c r="N30" s="591"/>
      <c r="O30" s="591"/>
      <c r="P30" s="591"/>
      <c r="Q30" s="592"/>
      <c r="R30" s="593">
        <v>355905</v>
      </c>
      <c r="S30" s="594"/>
      <c r="T30" s="594"/>
      <c r="U30" s="594"/>
      <c r="V30" s="594"/>
      <c r="W30" s="594"/>
      <c r="X30" s="594"/>
      <c r="Y30" s="595"/>
      <c r="Z30" s="596">
        <v>2</v>
      </c>
      <c r="AA30" s="596"/>
      <c r="AB30" s="596"/>
      <c r="AC30" s="596"/>
      <c r="AD30" s="597" t="s">
        <v>109</v>
      </c>
      <c r="AE30" s="597"/>
      <c r="AF30" s="597"/>
      <c r="AG30" s="597"/>
      <c r="AH30" s="597"/>
      <c r="AI30" s="597"/>
      <c r="AJ30" s="597"/>
      <c r="AK30" s="597"/>
      <c r="AL30" s="598" t="s">
        <v>109</v>
      </c>
      <c r="AM30" s="599"/>
      <c r="AN30" s="599"/>
      <c r="AO30" s="600"/>
      <c r="AP30" s="639" t="s">
        <v>287</v>
      </c>
      <c r="AQ30" s="640"/>
      <c r="AR30" s="640"/>
      <c r="AS30" s="640"/>
      <c r="AT30" s="645" t="s">
        <v>288</v>
      </c>
      <c r="AU30" s="182"/>
      <c r="AV30" s="182"/>
      <c r="AW30" s="182"/>
      <c r="AX30" s="579" t="s">
        <v>166</v>
      </c>
      <c r="AY30" s="580"/>
      <c r="AZ30" s="580"/>
      <c r="BA30" s="580"/>
      <c r="BB30" s="580"/>
      <c r="BC30" s="580"/>
      <c r="BD30" s="580"/>
      <c r="BE30" s="580"/>
      <c r="BF30" s="581"/>
      <c r="BG30" s="651">
        <v>98.8</v>
      </c>
      <c r="BH30" s="652"/>
      <c r="BI30" s="652"/>
      <c r="BJ30" s="652"/>
      <c r="BK30" s="652"/>
      <c r="BL30" s="652"/>
      <c r="BM30" s="588">
        <v>94.6</v>
      </c>
      <c r="BN30" s="652"/>
      <c r="BO30" s="652"/>
      <c r="BP30" s="652"/>
      <c r="BQ30" s="653"/>
      <c r="BR30" s="651">
        <v>98.8</v>
      </c>
      <c r="BS30" s="652"/>
      <c r="BT30" s="652"/>
      <c r="BU30" s="652"/>
      <c r="BV30" s="652"/>
      <c r="BW30" s="652"/>
      <c r="BX30" s="588">
        <v>94</v>
      </c>
      <c r="BY30" s="652"/>
      <c r="BZ30" s="652"/>
      <c r="CA30" s="652"/>
      <c r="CB30" s="653"/>
      <c r="CD30" s="656"/>
      <c r="CE30" s="657"/>
      <c r="CF30" s="607" t="s">
        <v>289</v>
      </c>
      <c r="CG30" s="608"/>
      <c r="CH30" s="608"/>
      <c r="CI30" s="608"/>
      <c r="CJ30" s="608"/>
      <c r="CK30" s="608"/>
      <c r="CL30" s="608"/>
      <c r="CM30" s="608"/>
      <c r="CN30" s="608"/>
      <c r="CO30" s="608"/>
      <c r="CP30" s="608"/>
      <c r="CQ30" s="609"/>
      <c r="CR30" s="593">
        <v>1904278</v>
      </c>
      <c r="CS30" s="594"/>
      <c r="CT30" s="594"/>
      <c r="CU30" s="594"/>
      <c r="CV30" s="594"/>
      <c r="CW30" s="594"/>
      <c r="CX30" s="594"/>
      <c r="CY30" s="595"/>
      <c r="CZ30" s="627">
        <v>11.3</v>
      </c>
      <c r="DA30" s="628"/>
      <c r="DB30" s="628"/>
      <c r="DC30" s="629"/>
      <c r="DD30" s="602">
        <v>1844886</v>
      </c>
      <c r="DE30" s="594"/>
      <c r="DF30" s="594"/>
      <c r="DG30" s="594"/>
      <c r="DH30" s="594"/>
      <c r="DI30" s="594"/>
      <c r="DJ30" s="594"/>
      <c r="DK30" s="595"/>
      <c r="DL30" s="602">
        <v>1844886</v>
      </c>
      <c r="DM30" s="594"/>
      <c r="DN30" s="594"/>
      <c r="DO30" s="594"/>
      <c r="DP30" s="594"/>
      <c r="DQ30" s="594"/>
      <c r="DR30" s="594"/>
      <c r="DS30" s="594"/>
      <c r="DT30" s="594"/>
      <c r="DU30" s="594"/>
      <c r="DV30" s="595"/>
      <c r="DW30" s="598">
        <v>18</v>
      </c>
      <c r="DX30" s="623"/>
      <c r="DY30" s="623"/>
      <c r="DZ30" s="623"/>
      <c r="EA30" s="623"/>
      <c r="EB30" s="623"/>
      <c r="EC30" s="624"/>
    </row>
    <row r="31" spans="2:133" ht="11.25" customHeight="1">
      <c r="B31" s="590" t="s">
        <v>290</v>
      </c>
      <c r="C31" s="591"/>
      <c r="D31" s="591"/>
      <c r="E31" s="591"/>
      <c r="F31" s="591"/>
      <c r="G31" s="591"/>
      <c r="H31" s="591"/>
      <c r="I31" s="591"/>
      <c r="J31" s="591"/>
      <c r="K31" s="591"/>
      <c r="L31" s="591"/>
      <c r="M31" s="591"/>
      <c r="N31" s="591"/>
      <c r="O31" s="591"/>
      <c r="P31" s="591"/>
      <c r="Q31" s="592"/>
      <c r="R31" s="593">
        <v>313677</v>
      </c>
      <c r="S31" s="594"/>
      <c r="T31" s="594"/>
      <c r="U31" s="594"/>
      <c r="V31" s="594"/>
      <c r="W31" s="594"/>
      <c r="X31" s="594"/>
      <c r="Y31" s="595"/>
      <c r="Z31" s="596">
        <v>1.8</v>
      </c>
      <c r="AA31" s="596"/>
      <c r="AB31" s="596"/>
      <c r="AC31" s="596"/>
      <c r="AD31" s="597" t="s">
        <v>109</v>
      </c>
      <c r="AE31" s="597"/>
      <c r="AF31" s="597"/>
      <c r="AG31" s="597"/>
      <c r="AH31" s="597"/>
      <c r="AI31" s="597"/>
      <c r="AJ31" s="597"/>
      <c r="AK31" s="597"/>
      <c r="AL31" s="598" t="s">
        <v>109</v>
      </c>
      <c r="AM31" s="599"/>
      <c r="AN31" s="599"/>
      <c r="AO31" s="600"/>
      <c r="AP31" s="641"/>
      <c r="AQ31" s="642"/>
      <c r="AR31" s="642"/>
      <c r="AS31" s="642"/>
      <c r="AT31" s="646"/>
      <c r="AU31" s="181" t="s">
        <v>291</v>
      </c>
      <c r="AV31" s="181"/>
      <c r="AW31" s="181"/>
      <c r="AX31" s="590" t="s">
        <v>292</v>
      </c>
      <c r="AY31" s="591"/>
      <c r="AZ31" s="591"/>
      <c r="BA31" s="591"/>
      <c r="BB31" s="591"/>
      <c r="BC31" s="591"/>
      <c r="BD31" s="591"/>
      <c r="BE31" s="591"/>
      <c r="BF31" s="592"/>
      <c r="BG31" s="648">
        <v>99.1</v>
      </c>
      <c r="BH31" s="625"/>
      <c r="BI31" s="625"/>
      <c r="BJ31" s="625"/>
      <c r="BK31" s="625"/>
      <c r="BL31" s="625"/>
      <c r="BM31" s="599">
        <v>95.7</v>
      </c>
      <c r="BN31" s="649"/>
      <c r="BO31" s="649"/>
      <c r="BP31" s="649"/>
      <c r="BQ31" s="650"/>
      <c r="BR31" s="648">
        <v>99.1</v>
      </c>
      <c r="BS31" s="625"/>
      <c r="BT31" s="625"/>
      <c r="BU31" s="625"/>
      <c r="BV31" s="625"/>
      <c r="BW31" s="625"/>
      <c r="BX31" s="599">
        <v>95</v>
      </c>
      <c r="BY31" s="649"/>
      <c r="BZ31" s="649"/>
      <c r="CA31" s="649"/>
      <c r="CB31" s="650"/>
      <c r="CD31" s="656"/>
      <c r="CE31" s="657"/>
      <c r="CF31" s="607" t="s">
        <v>293</v>
      </c>
      <c r="CG31" s="608"/>
      <c r="CH31" s="608"/>
      <c r="CI31" s="608"/>
      <c r="CJ31" s="608"/>
      <c r="CK31" s="608"/>
      <c r="CL31" s="608"/>
      <c r="CM31" s="608"/>
      <c r="CN31" s="608"/>
      <c r="CO31" s="608"/>
      <c r="CP31" s="608"/>
      <c r="CQ31" s="609"/>
      <c r="CR31" s="593">
        <v>184823</v>
      </c>
      <c r="CS31" s="625"/>
      <c r="CT31" s="625"/>
      <c r="CU31" s="625"/>
      <c r="CV31" s="625"/>
      <c r="CW31" s="625"/>
      <c r="CX31" s="625"/>
      <c r="CY31" s="626"/>
      <c r="CZ31" s="627">
        <v>1.1000000000000001</v>
      </c>
      <c r="DA31" s="628"/>
      <c r="DB31" s="628"/>
      <c r="DC31" s="629"/>
      <c r="DD31" s="602">
        <v>183161</v>
      </c>
      <c r="DE31" s="625"/>
      <c r="DF31" s="625"/>
      <c r="DG31" s="625"/>
      <c r="DH31" s="625"/>
      <c r="DI31" s="625"/>
      <c r="DJ31" s="625"/>
      <c r="DK31" s="626"/>
      <c r="DL31" s="602">
        <v>183161</v>
      </c>
      <c r="DM31" s="625"/>
      <c r="DN31" s="625"/>
      <c r="DO31" s="625"/>
      <c r="DP31" s="625"/>
      <c r="DQ31" s="625"/>
      <c r="DR31" s="625"/>
      <c r="DS31" s="625"/>
      <c r="DT31" s="625"/>
      <c r="DU31" s="625"/>
      <c r="DV31" s="626"/>
      <c r="DW31" s="598">
        <v>1.8</v>
      </c>
      <c r="DX31" s="623"/>
      <c r="DY31" s="623"/>
      <c r="DZ31" s="623"/>
      <c r="EA31" s="623"/>
      <c r="EB31" s="623"/>
      <c r="EC31" s="624"/>
    </row>
    <row r="32" spans="2:133" ht="11.25" customHeight="1">
      <c r="B32" s="590" t="s">
        <v>294</v>
      </c>
      <c r="C32" s="591"/>
      <c r="D32" s="591"/>
      <c r="E32" s="591"/>
      <c r="F32" s="591"/>
      <c r="G32" s="591"/>
      <c r="H32" s="591"/>
      <c r="I32" s="591"/>
      <c r="J32" s="591"/>
      <c r="K32" s="591"/>
      <c r="L32" s="591"/>
      <c r="M32" s="591"/>
      <c r="N32" s="591"/>
      <c r="O32" s="591"/>
      <c r="P32" s="591"/>
      <c r="Q32" s="592"/>
      <c r="R32" s="593">
        <v>664824</v>
      </c>
      <c r="S32" s="594"/>
      <c r="T32" s="594"/>
      <c r="U32" s="594"/>
      <c r="V32" s="594"/>
      <c r="W32" s="594"/>
      <c r="X32" s="594"/>
      <c r="Y32" s="595"/>
      <c r="Z32" s="596">
        <v>3.8</v>
      </c>
      <c r="AA32" s="596"/>
      <c r="AB32" s="596"/>
      <c r="AC32" s="596"/>
      <c r="AD32" s="597">
        <v>13329</v>
      </c>
      <c r="AE32" s="597"/>
      <c r="AF32" s="597"/>
      <c r="AG32" s="597"/>
      <c r="AH32" s="597"/>
      <c r="AI32" s="597"/>
      <c r="AJ32" s="597"/>
      <c r="AK32" s="597"/>
      <c r="AL32" s="598">
        <v>0.1</v>
      </c>
      <c r="AM32" s="599"/>
      <c r="AN32" s="599"/>
      <c r="AO32" s="600"/>
      <c r="AP32" s="643"/>
      <c r="AQ32" s="644"/>
      <c r="AR32" s="644"/>
      <c r="AS32" s="644"/>
      <c r="AT32" s="647"/>
      <c r="AU32" s="183"/>
      <c r="AV32" s="183"/>
      <c r="AW32" s="183"/>
      <c r="AX32" s="636" t="s">
        <v>295</v>
      </c>
      <c r="AY32" s="637"/>
      <c r="AZ32" s="637"/>
      <c r="BA32" s="637"/>
      <c r="BB32" s="637"/>
      <c r="BC32" s="637"/>
      <c r="BD32" s="637"/>
      <c r="BE32" s="637"/>
      <c r="BF32" s="638"/>
      <c r="BG32" s="660">
        <v>98.4</v>
      </c>
      <c r="BH32" s="661"/>
      <c r="BI32" s="661"/>
      <c r="BJ32" s="661"/>
      <c r="BK32" s="661"/>
      <c r="BL32" s="661"/>
      <c r="BM32" s="662">
        <v>93.1</v>
      </c>
      <c r="BN32" s="661"/>
      <c r="BO32" s="661"/>
      <c r="BP32" s="661"/>
      <c r="BQ32" s="663"/>
      <c r="BR32" s="660">
        <v>98.4</v>
      </c>
      <c r="BS32" s="661"/>
      <c r="BT32" s="661"/>
      <c r="BU32" s="661"/>
      <c r="BV32" s="661"/>
      <c r="BW32" s="661"/>
      <c r="BX32" s="662">
        <v>92.5</v>
      </c>
      <c r="BY32" s="661"/>
      <c r="BZ32" s="661"/>
      <c r="CA32" s="661"/>
      <c r="CB32" s="663"/>
      <c r="CD32" s="658"/>
      <c r="CE32" s="659"/>
      <c r="CF32" s="607" t="s">
        <v>296</v>
      </c>
      <c r="CG32" s="608"/>
      <c r="CH32" s="608"/>
      <c r="CI32" s="608"/>
      <c r="CJ32" s="608"/>
      <c r="CK32" s="608"/>
      <c r="CL32" s="608"/>
      <c r="CM32" s="608"/>
      <c r="CN32" s="608"/>
      <c r="CO32" s="608"/>
      <c r="CP32" s="608"/>
      <c r="CQ32" s="609"/>
      <c r="CR32" s="593">
        <v>38</v>
      </c>
      <c r="CS32" s="594"/>
      <c r="CT32" s="594"/>
      <c r="CU32" s="594"/>
      <c r="CV32" s="594"/>
      <c r="CW32" s="594"/>
      <c r="CX32" s="594"/>
      <c r="CY32" s="595"/>
      <c r="CZ32" s="627">
        <v>0</v>
      </c>
      <c r="DA32" s="628"/>
      <c r="DB32" s="628"/>
      <c r="DC32" s="629"/>
      <c r="DD32" s="602">
        <v>38</v>
      </c>
      <c r="DE32" s="594"/>
      <c r="DF32" s="594"/>
      <c r="DG32" s="594"/>
      <c r="DH32" s="594"/>
      <c r="DI32" s="594"/>
      <c r="DJ32" s="594"/>
      <c r="DK32" s="595"/>
      <c r="DL32" s="602">
        <v>38</v>
      </c>
      <c r="DM32" s="594"/>
      <c r="DN32" s="594"/>
      <c r="DO32" s="594"/>
      <c r="DP32" s="594"/>
      <c r="DQ32" s="594"/>
      <c r="DR32" s="594"/>
      <c r="DS32" s="594"/>
      <c r="DT32" s="594"/>
      <c r="DU32" s="594"/>
      <c r="DV32" s="595"/>
      <c r="DW32" s="598">
        <v>0</v>
      </c>
      <c r="DX32" s="623"/>
      <c r="DY32" s="623"/>
      <c r="DZ32" s="623"/>
      <c r="EA32" s="623"/>
      <c r="EB32" s="623"/>
      <c r="EC32" s="624"/>
    </row>
    <row r="33" spans="2:133" ht="11.25" customHeight="1">
      <c r="B33" s="590" t="s">
        <v>297</v>
      </c>
      <c r="C33" s="591"/>
      <c r="D33" s="591"/>
      <c r="E33" s="591"/>
      <c r="F33" s="591"/>
      <c r="G33" s="591"/>
      <c r="H33" s="591"/>
      <c r="I33" s="591"/>
      <c r="J33" s="591"/>
      <c r="K33" s="591"/>
      <c r="L33" s="591"/>
      <c r="M33" s="591"/>
      <c r="N33" s="591"/>
      <c r="O33" s="591"/>
      <c r="P33" s="591"/>
      <c r="Q33" s="592"/>
      <c r="R33" s="593">
        <v>1177300</v>
      </c>
      <c r="S33" s="594"/>
      <c r="T33" s="594"/>
      <c r="U33" s="594"/>
      <c r="V33" s="594"/>
      <c r="W33" s="594"/>
      <c r="X33" s="594"/>
      <c r="Y33" s="595"/>
      <c r="Z33" s="596">
        <v>6.7</v>
      </c>
      <c r="AA33" s="596"/>
      <c r="AB33" s="596"/>
      <c r="AC33" s="596"/>
      <c r="AD33" s="597" t="s">
        <v>109</v>
      </c>
      <c r="AE33" s="597"/>
      <c r="AF33" s="597"/>
      <c r="AG33" s="597"/>
      <c r="AH33" s="597"/>
      <c r="AI33" s="597"/>
      <c r="AJ33" s="597"/>
      <c r="AK33" s="597"/>
      <c r="AL33" s="598" t="s">
        <v>109</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298</v>
      </c>
      <c r="CE33" s="608"/>
      <c r="CF33" s="608"/>
      <c r="CG33" s="608"/>
      <c r="CH33" s="608"/>
      <c r="CI33" s="608"/>
      <c r="CJ33" s="608"/>
      <c r="CK33" s="608"/>
      <c r="CL33" s="608"/>
      <c r="CM33" s="608"/>
      <c r="CN33" s="608"/>
      <c r="CO33" s="608"/>
      <c r="CP33" s="608"/>
      <c r="CQ33" s="609"/>
      <c r="CR33" s="593">
        <v>8371902</v>
      </c>
      <c r="CS33" s="625"/>
      <c r="CT33" s="625"/>
      <c r="CU33" s="625"/>
      <c r="CV33" s="625"/>
      <c r="CW33" s="625"/>
      <c r="CX33" s="625"/>
      <c r="CY33" s="626"/>
      <c r="CZ33" s="627">
        <v>49.7</v>
      </c>
      <c r="DA33" s="628"/>
      <c r="DB33" s="628"/>
      <c r="DC33" s="629"/>
      <c r="DD33" s="602">
        <v>5705639</v>
      </c>
      <c r="DE33" s="625"/>
      <c r="DF33" s="625"/>
      <c r="DG33" s="625"/>
      <c r="DH33" s="625"/>
      <c r="DI33" s="625"/>
      <c r="DJ33" s="625"/>
      <c r="DK33" s="626"/>
      <c r="DL33" s="602">
        <v>3930142</v>
      </c>
      <c r="DM33" s="625"/>
      <c r="DN33" s="625"/>
      <c r="DO33" s="625"/>
      <c r="DP33" s="625"/>
      <c r="DQ33" s="625"/>
      <c r="DR33" s="625"/>
      <c r="DS33" s="625"/>
      <c r="DT33" s="625"/>
      <c r="DU33" s="625"/>
      <c r="DV33" s="626"/>
      <c r="DW33" s="598">
        <v>38.4</v>
      </c>
      <c r="DX33" s="623"/>
      <c r="DY33" s="623"/>
      <c r="DZ33" s="623"/>
      <c r="EA33" s="623"/>
      <c r="EB33" s="623"/>
      <c r="EC33" s="624"/>
    </row>
    <row r="34" spans="2:133" ht="11.25" customHeight="1">
      <c r="B34" s="590" t="s">
        <v>299</v>
      </c>
      <c r="C34" s="591"/>
      <c r="D34" s="591"/>
      <c r="E34" s="591"/>
      <c r="F34" s="591"/>
      <c r="G34" s="591"/>
      <c r="H34" s="591"/>
      <c r="I34" s="591"/>
      <c r="J34" s="591"/>
      <c r="K34" s="591"/>
      <c r="L34" s="591"/>
      <c r="M34" s="591"/>
      <c r="N34" s="591"/>
      <c r="O34" s="591"/>
      <c r="P34" s="591"/>
      <c r="Q34" s="592"/>
      <c r="R34" s="593" t="s">
        <v>109</v>
      </c>
      <c r="S34" s="594"/>
      <c r="T34" s="594"/>
      <c r="U34" s="594"/>
      <c r="V34" s="594"/>
      <c r="W34" s="594"/>
      <c r="X34" s="594"/>
      <c r="Y34" s="595"/>
      <c r="Z34" s="596" t="s">
        <v>109</v>
      </c>
      <c r="AA34" s="596"/>
      <c r="AB34" s="596"/>
      <c r="AC34" s="596"/>
      <c r="AD34" s="597" t="s">
        <v>109</v>
      </c>
      <c r="AE34" s="597"/>
      <c r="AF34" s="597"/>
      <c r="AG34" s="597"/>
      <c r="AH34" s="597"/>
      <c r="AI34" s="597"/>
      <c r="AJ34" s="597"/>
      <c r="AK34" s="597"/>
      <c r="AL34" s="598" t="s">
        <v>109</v>
      </c>
      <c r="AM34" s="599"/>
      <c r="AN34" s="599"/>
      <c r="AO34" s="600"/>
      <c r="AP34" s="186"/>
      <c r="AQ34" s="572" t="s">
        <v>300</v>
      </c>
      <c r="AR34" s="573"/>
      <c r="AS34" s="573"/>
      <c r="AT34" s="573"/>
      <c r="AU34" s="573"/>
      <c r="AV34" s="573"/>
      <c r="AW34" s="573"/>
      <c r="AX34" s="573"/>
      <c r="AY34" s="573"/>
      <c r="AZ34" s="573"/>
      <c r="BA34" s="573"/>
      <c r="BB34" s="573"/>
      <c r="BC34" s="573"/>
      <c r="BD34" s="573"/>
      <c r="BE34" s="573"/>
      <c r="BF34" s="574"/>
      <c r="BG34" s="572" t="s">
        <v>301</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302</v>
      </c>
      <c r="CE34" s="608"/>
      <c r="CF34" s="608"/>
      <c r="CG34" s="608"/>
      <c r="CH34" s="608"/>
      <c r="CI34" s="608"/>
      <c r="CJ34" s="608"/>
      <c r="CK34" s="608"/>
      <c r="CL34" s="608"/>
      <c r="CM34" s="608"/>
      <c r="CN34" s="608"/>
      <c r="CO34" s="608"/>
      <c r="CP34" s="608"/>
      <c r="CQ34" s="609"/>
      <c r="CR34" s="593">
        <v>2109241</v>
      </c>
      <c r="CS34" s="594"/>
      <c r="CT34" s="594"/>
      <c r="CU34" s="594"/>
      <c r="CV34" s="594"/>
      <c r="CW34" s="594"/>
      <c r="CX34" s="594"/>
      <c r="CY34" s="595"/>
      <c r="CZ34" s="627">
        <v>12.5</v>
      </c>
      <c r="DA34" s="628"/>
      <c r="DB34" s="628"/>
      <c r="DC34" s="629"/>
      <c r="DD34" s="602">
        <v>1693423</v>
      </c>
      <c r="DE34" s="594"/>
      <c r="DF34" s="594"/>
      <c r="DG34" s="594"/>
      <c r="DH34" s="594"/>
      <c r="DI34" s="594"/>
      <c r="DJ34" s="594"/>
      <c r="DK34" s="595"/>
      <c r="DL34" s="602">
        <v>1091078</v>
      </c>
      <c r="DM34" s="594"/>
      <c r="DN34" s="594"/>
      <c r="DO34" s="594"/>
      <c r="DP34" s="594"/>
      <c r="DQ34" s="594"/>
      <c r="DR34" s="594"/>
      <c r="DS34" s="594"/>
      <c r="DT34" s="594"/>
      <c r="DU34" s="594"/>
      <c r="DV34" s="595"/>
      <c r="DW34" s="598">
        <v>10.7</v>
      </c>
      <c r="DX34" s="623"/>
      <c r="DY34" s="623"/>
      <c r="DZ34" s="623"/>
      <c r="EA34" s="623"/>
      <c r="EB34" s="623"/>
      <c r="EC34" s="624"/>
    </row>
    <row r="35" spans="2:133" ht="11.25" customHeight="1">
      <c r="B35" s="590" t="s">
        <v>303</v>
      </c>
      <c r="C35" s="591"/>
      <c r="D35" s="591"/>
      <c r="E35" s="591"/>
      <c r="F35" s="591"/>
      <c r="G35" s="591"/>
      <c r="H35" s="591"/>
      <c r="I35" s="591"/>
      <c r="J35" s="591"/>
      <c r="K35" s="591"/>
      <c r="L35" s="591"/>
      <c r="M35" s="591"/>
      <c r="N35" s="591"/>
      <c r="O35" s="591"/>
      <c r="P35" s="591"/>
      <c r="Q35" s="592"/>
      <c r="R35" s="593">
        <v>671200</v>
      </c>
      <c r="S35" s="594"/>
      <c r="T35" s="594"/>
      <c r="U35" s="594"/>
      <c r="V35" s="594"/>
      <c r="W35" s="594"/>
      <c r="X35" s="594"/>
      <c r="Y35" s="595"/>
      <c r="Z35" s="596">
        <v>3.8</v>
      </c>
      <c r="AA35" s="596"/>
      <c r="AB35" s="596"/>
      <c r="AC35" s="596"/>
      <c r="AD35" s="597" t="s">
        <v>109</v>
      </c>
      <c r="AE35" s="597"/>
      <c r="AF35" s="597"/>
      <c r="AG35" s="597"/>
      <c r="AH35" s="597"/>
      <c r="AI35" s="597"/>
      <c r="AJ35" s="597"/>
      <c r="AK35" s="597"/>
      <c r="AL35" s="598" t="s">
        <v>109</v>
      </c>
      <c r="AM35" s="599"/>
      <c r="AN35" s="599"/>
      <c r="AO35" s="600"/>
      <c r="AP35" s="186"/>
      <c r="AQ35" s="604" t="s">
        <v>304</v>
      </c>
      <c r="AR35" s="605"/>
      <c r="AS35" s="605"/>
      <c r="AT35" s="605"/>
      <c r="AU35" s="605"/>
      <c r="AV35" s="605"/>
      <c r="AW35" s="605"/>
      <c r="AX35" s="605"/>
      <c r="AY35" s="606"/>
      <c r="AZ35" s="582">
        <v>2614420</v>
      </c>
      <c r="BA35" s="583"/>
      <c r="BB35" s="583"/>
      <c r="BC35" s="583"/>
      <c r="BD35" s="583"/>
      <c r="BE35" s="583"/>
      <c r="BF35" s="664"/>
      <c r="BG35" s="604" t="s">
        <v>305</v>
      </c>
      <c r="BH35" s="605"/>
      <c r="BI35" s="605"/>
      <c r="BJ35" s="605"/>
      <c r="BK35" s="605"/>
      <c r="BL35" s="605"/>
      <c r="BM35" s="605"/>
      <c r="BN35" s="605"/>
      <c r="BO35" s="605"/>
      <c r="BP35" s="605"/>
      <c r="BQ35" s="605"/>
      <c r="BR35" s="605"/>
      <c r="BS35" s="605"/>
      <c r="BT35" s="605"/>
      <c r="BU35" s="606"/>
      <c r="BV35" s="582">
        <v>226953</v>
      </c>
      <c r="BW35" s="583"/>
      <c r="BX35" s="583"/>
      <c r="BY35" s="583"/>
      <c r="BZ35" s="583"/>
      <c r="CA35" s="583"/>
      <c r="CB35" s="664"/>
      <c r="CD35" s="607" t="s">
        <v>306</v>
      </c>
      <c r="CE35" s="608"/>
      <c r="CF35" s="608"/>
      <c r="CG35" s="608"/>
      <c r="CH35" s="608"/>
      <c r="CI35" s="608"/>
      <c r="CJ35" s="608"/>
      <c r="CK35" s="608"/>
      <c r="CL35" s="608"/>
      <c r="CM35" s="608"/>
      <c r="CN35" s="608"/>
      <c r="CO35" s="608"/>
      <c r="CP35" s="608"/>
      <c r="CQ35" s="609"/>
      <c r="CR35" s="593">
        <v>233173</v>
      </c>
      <c r="CS35" s="625"/>
      <c r="CT35" s="625"/>
      <c r="CU35" s="625"/>
      <c r="CV35" s="625"/>
      <c r="CW35" s="625"/>
      <c r="CX35" s="625"/>
      <c r="CY35" s="626"/>
      <c r="CZ35" s="627">
        <v>1.4</v>
      </c>
      <c r="DA35" s="628"/>
      <c r="DB35" s="628"/>
      <c r="DC35" s="629"/>
      <c r="DD35" s="602">
        <v>221598</v>
      </c>
      <c r="DE35" s="625"/>
      <c r="DF35" s="625"/>
      <c r="DG35" s="625"/>
      <c r="DH35" s="625"/>
      <c r="DI35" s="625"/>
      <c r="DJ35" s="625"/>
      <c r="DK35" s="626"/>
      <c r="DL35" s="602">
        <v>158756</v>
      </c>
      <c r="DM35" s="625"/>
      <c r="DN35" s="625"/>
      <c r="DO35" s="625"/>
      <c r="DP35" s="625"/>
      <c r="DQ35" s="625"/>
      <c r="DR35" s="625"/>
      <c r="DS35" s="625"/>
      <c r="DT35" s="625"/>
      <c r="DU35" s="625"/>
      <c r="DV35" s="626"/>
      <c r="DW35" s="598">
        <v>1.6</v>
      </c>
      <c r="DX35" s="623"/>
      <c r="DY35" s="623"/>
      <c r="DZ35" s="623"/>
      <c r="EA35" s="623"/>
      <c r="EB35" s="623"/>
      <c r="EC35" s="624"/>
    </row>
    <row r="36" spans="2:133" ht="11.25" customHeight="1">
      <c r="B36" s="636" t="s">
        <v>307</v>
      </c>
      <c r="C36" s="637"/>
      <c r="D36" s="637"/>
      <c r="E36" s="637"/>
      <c r="F36" s="637"/>
      <c r="G36" s="637"/>
      <c r="H36" s="637"/>
      <c r="I36" s="637"/>
      <c r="J36" s="637"/>
      <c r="K36" s="637"/>
      <c r="L36" s="637"/>
      <c r="M36" s="637"/>
      <c r="N36" s="637"/>
      <c r="O36" s="637"/>
      <c r="P36" s="637"/>
      <c r="Q36" s="638"/>
      <c r="R36" s="665">
        <v>17652379</v>
      </c>
      <c r="S36" s="666"/>
      <c r="T36" s="666"/>
      <c r="U36" s="666"/>
      <c r="V36" s="666"/>
      <c r="W36" s="666"/>
      <c r="X36" s="666"/>
      <c r="Y36" s="667"/>
      <c r="Z36" s="668">
        <v>100</v>
      </c>
      <c r="AA36" s="668"/>
      <c r="AB36" s="668"/>
      <c r="AC36" s="668"/>
      <c r="AD36" s="669">
        <v>9563615</v>
      </c>
      <c r="AE36" s="669"/>
      <c r="AF36" s="669"/>
      <c r="AG36" s="669"/>
      <c r="AH36" s="669"/>
      <c r="AI36" s="669"/>
      <c r="AJ36" s="669"/>
      <c r="AK36" s="669"/>
      <c r="AL36" s="670">
        <v>100</v>
      </c>
      <c r="AM36" s="662"/>
      <c r="AN36" s="662"/>
      <c r="AO36" s="671"/>
      <c r="AQ36" s="672" t="s">
        <v>308</v>
      </c>
      <c r="AR36" s="673"/>
      <c r="AS36" s="673"/>
      <c r="AT36" s="673"/>
      <c r="AU36" s="673"/>
      <c r="AV36" s="673"/>
      <c r="AW36" s="673"/>
      <c r="AX36" s="673"/>
      <c r="AY36" s="674"/>
      <c r="AZ36" s="593">
        <v>663883</v>
      </c>
      <c r="BA36" s="594"/>
      <c r="BB36" s="594"/>
      <c r="BC36" s="594"/>
      <c r="BD36" s="625"/>
      <c r="BE36" s="625"/>
      <c r="BF36" s="650"/>
      <c r="BG36" s="607" t="s">
        <v>309</v>
      </c>
      <c r="BH36" s="608"/>
      <c r="BI36" s="608"/>
      <c r="BJ36" s="608"/>
      <c r="BK36" s="608"/>
      <c r="BL36" s="608"/>
      <c r="BM36" s="608"/>
      <c r="BN36" s="608"/>
      <c r="BO36" s="608"/>
      <c r="BP36" s="608"/>
      <c r="BQ36" s="608"/>
      <c r="BR36" s="608"/>
      <c r="BS36" s="608"/>
      <c r="BT36" s="608"/>
      <c r="BU36" s="609"/>
      <c r="BV36" s="593">
        <v>187244</v>
      </c>
      <c r="BW36" s="594"/>
      <c r="BX36" s="594"/>
      <c r="BY36" s="594"/>
      <c r="BZ36" s="594"/>
      <c r="CA36" s="594"/>
      <c r="CB36" s="603"/>
      <c r="CD36" s="607" t="s">
        <v>310</v>
      </c>
      <c r="CE36" s="608"/>
      <c r="CF36" s="608"/>
      <c r="CG36" s="608"/>
      <c r="CH36" s="608"/>
      <c r="CI36" s="608"/>
      <c r="CJ36" s="608"/>
      <c r="CK36" s="608"/>
      <c r="CL36" s="608"/>
      <c r="CM36" s="608"/>
      <c r="CN36" s="608"/>
      <c r="CO36" s="608"/>
      <c r="CP36" s="608"/>
      <c r="CQ36" s="609"/>
      <c r="CR36" s="593">
        <v>3017920</v>
      </c>
      <c r="CS36" s="594"/>
      <c r="CT36" s="594"/>
      <c r="CU36" s="594"/>
      <c r="CV36" s="594"/>
      <c r="CW36" s="594"/>
      <c r="CX36" s="594"/>
      <c r="CY36" s="595"/>
      <c r="CZ36" s="627">
        <v>17.899999999999999</v>
      </c>
      <c r="DA36" s="628"/>
      <c r="DB36" s="628"/>
      <c r="DC36" s="629"/>
      <c r="DD36" s="602">
        <v>2005743</v>
      </c>
      <c r="DE36" s="594"/>
      <c r="DF36" s="594"/>
      <c r="DG36" s="594"/>
      <c r="DH36" s="594"/>
      <c r="DI36" s="594"/>
      <c r="DJ36" s="594"/>
      <c r="DK36" s="595"/>
      <c r="DL36" s="602">
        <v>1109307</v>
      </c>
      <c r="DM36" s="594"/>
      <c r="DN36" s="594"/>
      <c r="DO36" s="594"/>
      <c r="DP36" s="594"/>
      <c r="DQ36" s="594"/>
      <c r="DR36" s="594"/>
      <c r="DS36" s="594"/>
      <c r="DT36" s="594"/>
      <c r="DU36" s="594"/>
      <c r="DV36" s="595"/>
      <c r="DW36" s="598">
        <v>10.8</v>
      </c>
      <c r="DX36" s="623"/>
      <c r="DY36" s="623"/>
      <c r="DZ36" s="623"/>
      <c r="EA36" s="623"/>
      <c r="EB36" s="623"/>
      <c r="EC36" s="624"/>
    </row>
    <row r="37" spans="2:133" ht="11.25" customHeight="1">
      <c r="AQ37" s="672" t="s">
        <v>311</v>
      </c>
      <c r="AR37" s="673"/>
      <c r="AS37" s="673"/>
      <c r="AT37" s="673"/>
      <c r="AU37" s="673"/>
      <c r="AV37" s="673"/>
      <c r="AW37" s="673"/>
      <c r="AX37" s="673"/>
      <c r="AY37" s="674"/>
      <c r="AZ37" s="593">
        <v>509349</v>
      </c>
      <c r="BA37" s="594"/>
      <c r="BB37" s="594"/>
      <c r="BC37" s="594"/>
      <c r="BD37" s="625"/>
      <c r="BE37" s="625"/>
      <c r="BF37" s="650"/>
      <c r="BG37" s="607" t="s">
        <v>312</v>
      </c>
      <c r="BH37" s="608"/>
      <c r="BI37" s="608"/>
      <c r="BJ37" s="608"/>
      <c r="BK37" s="608"/>
      <c r="BL37" s="608"/>
      <c r="BM37" s="608"/>
      <c r="BN37" s="608"/>
      <c r="BO37" s="608"/>
      <c r="BP37" s="608"/>
      <c r="BQ37" s="608"/>
      <c r="BR37" s="608"/>
      <c r="BS37" s="608"/>
      <c r="BT37" s="608"/>
      <c r="BU37" s="609"/>
      <c r="BV37" s="593">
        <v>5127</v>
      </c>
      <c r="BW37" s="594"/>
      <c r="BX37" s="594"/>
      <c r="BY37" s="594"/>
      <c r="BZ37" s="594"/>
      <c r="CA37" s="594"/>
      <c r="CB37" s="603"/>
      <c r="CD37" s="607" t="s">
        <v>313</v>
      </c>
      <c r="CE37" s="608"/>
      <c r="CF37" s="608"/>
      <c r="CG37" s="608"/>
      <c r="CH37" s="608"/>
      <c r="CI37" s="608"/>
      <c r="CJ37" s="608"/>
      <c r="CK37" s="608"/>
      <c r="CL37" s="608"/>
      <c r="CM37" s="608"/>
      <c r="CN37" s="608"/>
      <c r="CO37" s="608"/>
      <c r="CP37" s="608"/>
      <c r="CQ37" s="609"/>
      <c r="CR37" s="593">
        <v>779851</v>
      </c>
      <c r="CS37" s="625"/>
      <c r="CT37" s="625"/>
      <c r="CU37" s="625"/>
      <c r="CV37" s="625"/>
      <c r="CW37" s="625"/>
      <c r="CX37" s="625"/>
      <c r="CY37" s="626"/>
      <c r="CZ37" s="627">
        <v>4.5999999999999996</v>
      </c>
      <c r="DA37" s="628"/>
      <c r="DB37" s="628"/>
      <c r="DC37" s="629"/>
      <c r="DD37" s="602">
        <v>779851</v>
      </c>
      <c r="DE37" s="625"/>
      <c r="DF37" s="625"/>
      <c r="DG37" s="625"/>
      <c r="DH37" s="625"/>
      <c r="DI37" s="625"/>
      <c r="DJ37" s="625"/>
      <c r="DK37" s="626"/>
      <c r="DL37" s="602">
        <v>757122</v>
      </c>
      <c r="DM37" s="625"/>
      <c r="DN37" s="625"/>
      <c r="DO37" s="625"/>
      <c r="DP37" s="625"/>
      <c r="DQ37" s="625"/>
      <c r="DR37" s="625"/>
      <c r="DS37" s="625"/>
      <c r="DT37" s="625"/>
      <c r="DU37" s="625"/>
      <c r="DV37" s="626"/>
      <c r="DW37" s="598">
        <v>7.4</v>
      </c>
      <c r="DX37" s="623"/>
      <c r="DY37" s="623"/>
      <c r="DZ37" s="623"/>
      <c r="EA37" s="623"/>
      <c r="EB37" s="623"/>
      <c r="EC37" s="624"/>
    </row>
    <row r="38" spans="2:133" ht="11.25" customHeight="1">
      <c r="AQ38" s="672" t="s">
        <v>314</v>
      </c>
      <c r="AR38" s="673"/>
      <c r="AS38" s="673"/>
      <c r="AT38" s="673"/>
      <c r="AU38" s="673"/>
      <c r="AV38" s="673"/>
      <c r="AW38" s="673"/>
      <c r="AX38" s="673"/>
      <c r="AY38" s="674"/>
      <c r="AZ38" s="593">
        <v>9500</v>
      </c>
      <c r="BA38" s="594"/>
      <c r="BB38" s="594"/>
      <c r="BC38" s="594"/>
      <c r="BD38" s="625"/>
      <c r="BE38" s="625"/>
      <c r="BF38" s="650"/>
      <c r="BG38" s="607" t="s">
        <v>315</v>
      </c>
      <c r="BH38" s="608"/>
      <c r="BI38" s="608"/>
      <c r="BJ38" s="608"/>
      <c r="BK38" s="608"/>
      <c r="BL38" s="608"/>
      <c r="BM38" s="608"/>
      <c r="BN38" s="608"/>
      <c r="BO38" s="608"/>
      <c r="BP38" s="608"/>
      <c r="BQ38" s="608"/>
      <c r="BR38" s="608"/>
      <c r="BS38" s="608"/>
      <c r="BT38" s="608"/>
      <c r="BU38" s="609"/>
      <c r="BV38" s="593">
        <v>9001</v>
      </c>
      <c r="BW38" s="594"/>
      <c r="BX38" s="594"/>
      <c r="BY38" s="594"/>
      <c r="BZ38" s="594"/>
      <c r="CA38" s="594"/>
      <c r="CB38" s="603"/>
      <c r="CD38" s="607" t="s">
        <v>316</v>
      </c>
      <c r="CE38" s="608"/>
      <c r="CF38" s="608"/>
      <c r="CG38" s="608"/>
      <c r="CH38" s="608"/>
      <c r="CI38" s="608"/>
      <c r="CJ38" s="608"/>
      <c r="CK38" s="608"/>
      <c r="CL38" s="608"/>
      <c r="CM38" s="608"/>
      <c r="CN38" s="608"/>
      <c r="CO38" s="608"/>
      <c r="CP38" s="608"/>
      <c r="CQ38" s="609"/>
      <c r="CR38" s="593">
        <v>1941037</v>
      </c>
      <c r="CS38" s="594"/>
      <c r="CT38" s="594"/>
      <c r="CU38" s="594"/>
      <c r="CV38" s="594"/>
      <c r="CW38" s="594"/>
      <c r="CX38" s="594"/>
      <c r="CY38" s="595"/>
      <c r="CZ38" s="627">
        <v>11.5</v>
      </c>
      <c r="DA38" s="628"/>
      <c r="DB38" s="628"/>
      <c r="DC38" s="629"/>
      <c r="DD38" s="602">
        <v>1681036</v>
      </c>
      <c r="DE38" s="594"/>
      <c r="DF38" s="594"/>
      <c r="DG38" s="594"/>
      <c r="DH38" s="594"/>
      <c r="DI38" s="594"/>
      <c r="DJ38" s="594"/>
      <c r="DK38" s="595"/>
      <c r="DL38" s="602">
        <v>1571001</v>
      </c>
      <c r="DM38" s="594"/>
      <c r="DN38" s="594"/>
      <c r="DO38" s="594"/>
      <c r="DP38" s="594"/>
      <c r="DQ38" s="594"/>
      <c r="DR38" s="594"/>
      <c r="DS38" s="594"/>
      <c r="DT38" s="594"/>
      <c r="DU38" s="594"/>
      <c r="DV38" s="595"/>
      <c r="DW38" s="598">
        <v>15.3</v>
      </c>
      <c r="DX38" s="623"/>
      <c r="DY38" s="623"/>
      <c r="DZ38" s="623"/>
      <c r="EA38" s="623"/>
      <c r="EB38" s="623"/>
      <c r="EC38" s="624"/>
    </row>
    <row r="39" spans="2:133" ht="11.25" customHeight="1">
      <c r="AQ39" s="672" t="s">
        <v>317</v>
      </c>
      <c r="AR39" s="673"/>
      <c r="AS39" s="673"/>
      <c r="AT39" s="673"/>
      <c r="AU39" s="673"/>
      <c r="AV39" s="673"/>
      <c r="AW39" s="673"/>
      <c r="AX39" s="673"/>
      <c r="AY39" s="674"/>
      <c r="AZ39" s="593">
        <v>4364</v>
      </c>
      <c r="BA39" s="594"/>
      <c r="BB39" s="594"/>
      <c r="BC39" s="594"/>
      <c r="BD39" s="625"/>
      <c r="BE39" s="625"/>
      <c r="BF39" s="650"/>
      <c r="BG39" s="678" t="s">
        <v>318</v>
      </c>
      <c r="BH39" s="679"/>
      <c r="BI39" s="679"/>
      <c r="BJ39" s="679"/>
      <c r="BK39" s="679"/>
      <c r="BL39" s="187"/>
      <c r="BM39" s="608" t="s">
        <v>319</v>
      </c>
      <c r="BN39" s="608"/>
      <c r="BO39" s="608"/>
      <c r="BP39" s="608"/>
      <c r="BQ39" s="608"/>
      <c r="BR39" s="608"/>
      <c r="BS39" s="608"/>
      <c r="BT39" s="608"/>
      <c r="BU39" s="609"/>
      <c r="BV39" s="593">
        <v>112</v>
      </c>
      <c r="BW39" s="594"/>
      <c r="BX39" s="594"/>
      <c r="BY39" s="594"/>
      <c r="BZ39" s="594"/>
      <c r="CA39" s="594"/>
      <c r="CB39" s="603"/>
      <c r="CD39" s="607" t="s">
        <v>320</v>
      </c>
      <c r="CE39" s="608"/>
      <c r="CF39" s="608"/>
      <c r="CG39" s="608"/>
      <c r="CH39" s="608"/>
      <c r="CI39" s="608"/>
      <c r="CJ39" s="608"/>
      <c r="CK39" s="608"/>
      <c r="CL39" s="608"/>
      <c r="CM39" s="608"/>
      <c r="CN39" s="608"/>
      <c r="CO39" s="608"/>
      <c r="CP39" s="608"/>
      <c r="CQ39" s="609"/>
      <c r="CR39" s="593">
        <v>573831</v>
      </c>
      <c r="CS39" s="625"/>
      <c r="CT39" s="625"/>
      <c r="CU39" s="625"/>
      <c r="CV39" s="625"/>
      <c r="CW39" s="625"/>
      <c r="CX39" s="625"/>
      <c r="CY39" s="626"/>
      <c r="CZ39" s="627">
        <v>3.4</v>
      </c>
      <c r="DA39" s="628"/>
      <c r="DB39" s="628"/>
      <c r="DC39" s="629"/>
      <c r="DD39" s="602">
        <v>103839</v>
      </c>
      <c r="DE39" s="625"/>
      <c r="DF39" s="625"/>
      <c r="DG39" s="625"/>
      <c r="DH39" s="625"/>
      <c r="DI39" s="625"/>
      <c r="DJ39" s="625"/>
      <c r="DK39" s="626"/>
      <c r="DL39" s="602" t="s">
        <v>109</v>
      </c>
      <c r="DM39" s="625"/>
      <c r="DN39" s="625"/>
      <c r="DO39" s="625"/>
      <c r="DP39" s="625"/>
      <c r="DQ39" s="625"/>
      <c r="DR39" s="625"/>
      <c r="DS39" s="625"/>
      <c r="DT39" s="625"/>
      <c r="DU39" s="625"/>
      <c r="DV39" s="626"/>
      <c r="DW39" s="598" t="s">
        <v>109</v>
      </c>
      <c r="DX39" s="623"/>
      <c r="DY39" s="623"/>
      <c r="DZ39" s="623"/>
      <c r="EA39" s="623"/>
      <c r="EB39" s="623"/>
      <c r="EC39" s="62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321</v>
      </c>
      <c r="AR40" s="673"/>
      <c r="AS40" s="673"/>
      <c r="AT40" s="673"/>
      <c r="AU40" s="673"/>
      <c r="AV40" s="673"/>
      <c r="AW40" s="673"/>
      <c r="AX40" s="673"/>
      <c r="AY40" s="674"/>
      <c r="AZ40" s="593">
        <v>315050</v>
      </c>
      <c r="BA40" s="594"/>
      <c r="BB40" s="594"/>
      <c r="BC40" s="594"/>
      <c r="BD40" s="625"/>
      <c r="BE40" s="625"/>
      <c r="BF40" s="650"/>
      <c r="BG40" s="678"/>
      <c r="BH40" s="679"/>
      <c r="BI40" s="679"/>
      <c r="BJ40" s="679"/>
      <c r="BK40" s="679"/>
      <c r="BL40" s="187"/>
      <c r="BM40" s="608" t="s">
        <v>322</v>
      </c>
      <c r="BN40" s="608"/>
      <c r="BO40" s="608"/>
      <c r="BP40" s="608"/>
      <c r="BQ40" s="608"/>
      <c r="BR40" s="608"/>
      <c r="BS40" s="608"/>
      <c r="BT40" s="608"/>
      <c r="BU40" s="609"/>
      <c r="BV40" s="593">
        <v>119</v>
      </c>
      <c r="BW40" s="594"/>
      <c r="BX40" s="594"/>
      <c r="BY40" s="594"/>
      <c r="BZ40" s="594"/>
      <c r="CA40" s="594"/>
      <c r="CB40" s="603"/>
      <c r="CD40" s="607" t="s">
        <v>323</v>
      </c>
      <c r="CE40" s="608"/>
      <c r="CF40" s="608"/>
      <c r="CG40" s="608"/>
      <c r="CH40" s="608"/>
      <c r="CI40" s="608"/>
      <c r="CJ40" s="608"/>
      <c r="CK40" s="608"/>
      <c r="CL40" s="608"/>
      <c r="CM40" s="608"/>
      <c r="CN40" s="608"/>
      <c r="CO40" s="608"/>
      <c r="CP40" s="608"/>
      <c r="CQ40" s="609"/>
      <c r="CR40" s="593">
        <v>496700</v>
      </c>
      <c r="CS40" s="594"/>
      <c r="CT40" s="594"/>
      <c r="CU40" s="594"/>
      <c r="CV40" s="594"/>
      <c r="CW40" s="594"/>
      <c r="CX40" s="594"/>
      <c r="CY40" s="595"/>
      <c r="CZ40" s="627">
        <v>2.9</v>
      </c>
      <c r="DA40" s="628"/>
      <c r="DB40" s="628"/>
      <c r="DC40" s="629"/>
      <c r="DD40" s="602" t="s">
        <v>109</v>
      </c>
      <c r="DE40" s="594"/>
      <c r="DF40" s="594"/>
      <c r="DG40" s="594"/>
      <c r="DH40" s="594"/>
      <c r="DI40" s="594"/>
      <c r="DJ40" s="594"/>
      <c r="DK40" s="595"/>
      <c r="DL40" s="602" t="s">
        <v>109</v>
      </c>
      <c r="DM40" s="594"/>
      <c r="DN40" s="594"/>
      <c r="DO40" s="594"/>
      <c r="DP40" s="594"/>
      <c r="DQ40" s="594"/>
      <c r="DR40" s="594"/>
      <c r="DS40" s="594"/>
      <c r="DT40" s="594"/>
      <c r="DU40" s="594"/>
      <c r="DV40" s="595"/>
      <c r="DW40" s="598" t="s">
        <v>109</v>
      </c>
      <c r="DX40" s="623"/>
      <c r="DY40" s="623"/>
      <c r="DZ40" s="623"/>
      <c r="EA40" s="623"/>
      <c r="EB40" s="623"/>
      <c r="EC40" s="62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324</v>
      </c>
      <c r="AR41" s="614"/>
      <c r="AS41" s="614"/>
      <c r="AT41" s="614"/>
      <c r="AU41" s="614"/>
      <c r="AV41" s="614"/>
      <c r="AW41" s="614"/>
      <c r="AX41" s="614"/>
      <c r="AY41" s="615"/>
      <c r="AZ41" s="665">
        <v>1112274</v>
      </c>
      <c r="BA41" s="666"/>
      <c r="BB41" s="666"/>
      <c r="BC41" s="666"/>
      <c r="BD41" s="661"/>
      <c r="BE41" s="661"/>
      <c r="BF41" s="663"/>
      <c r="BG41" s="680"/>
      <c r="BH41" s="681"/>
      <c r="BI41" s="681"/>
      <c r="BJ41" s="681"/>
      <c r="BK41" s="681"/>
      <c r="BL41" s="189"/>
      <c r="BM41" s="614" t="s">
        <v>325</v>
      </c>
      <c r="BN41" s="614"/>
      <c r="BO41" s="614"/>
      <c r="BP41" s="614"/>
      <c r="BQ41" s="614"/>
      <c r="BR41" s="614"/>
      <c r="BS41" s="614"/>
      <c r="BT41" s="614"/>
      <c r="BU41" s="615"/>
      <c r="BV41" s="665">
        <v>328</v>
      </c>
      <c r="BW41" s="666"/>
      <c r="BX41" s="666"/>
      <c r="BY41" s="666"/>
      <c r="BZ41" s="666"/>
      <c r="CA41" s="666"/>
      <c r="CB41" s="675"/>
      <c r="CD41" s="607" t="s">
        <v>326</v>
      </c>
      <c r="CE41" s="608"/>
      <c r="CF41" s="608"/>
      <c r="CG41" s="608"/>
      <c r="CH41" s="608"/>
      <c r="CI41" s="608"/>
      <c r="CJ41" s="608"/>
      <c r="CK41" s="608"/>
      <c r="CL41" s="608"/>
      <c r="CM41" s="608"/>
      <c r="CN41" s="608"/>
      <c r="CO41" s="608"/>
      <c r="CP41" s="608"/>
      <c r="CQ41" s="609"/>
      <c r="CR41" s="593" t="s">
        <v>212</v>
      </c>
      <c r="CS41" s="625"/>
      <c r="CT41" s="625"/>
      <c r="CU41" s="625"/>
      <c r="CV41" s="625"/>
      <c r="CW41" s="625"/>
      <c r="CX41" s="625"/>
      <c r="CY41" s="626"/>
      <c r="CZ41" s="627" t="s">
        <v>212</v>
      </c>
      <c r="DA41" s="628"/>
      <c r="DB41" s="628"/>
      <c r="DC41" s="629"/>
      <c r="DD41" s="602" t="s">
        <v>212</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327</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328</v>
      </c>
      <c r="CE42" s="591"/>
      <c r="CF42" s="591"/>
      <c r="CG42" s="591"/>
      <c r="CH42" s="591"/>
      <c r="CI42" s="591"/>
      <c r="CJ42" s="591"/>
      <c r="CK42" s="591"/>
      <c r="CL42" s="591"/>
      <c r="CM42" s="591"/>
      <c r="CN42" s="591"/>
      <c r="CO42" s="591"/>
      <c r="CP42" s="591"/>
      <c r="CQ42" s="592"/>
      <c r="CR42" s="593">
        <v>1407227</v>
      </c>
      <c r="CS42" s="594"/>
      <c r="CT42" s="594"/>
      <c r="CU42" s="594"/>
      <c r="CV42" s="594"/>
      <c r="CW42" s="594"/>
      <c r="CX42" s="594"/>
      <c r="CY42" s="595"/>
      <c r="CZ42" s="627">
        <v>8.4</v>
      </c>
      <c r="DA42" s="676"/>
      <c r="DB42" s="676"/>
      <c r="DC42" s="677"/>
      <c r="DD42" s="602">
        <v>379919</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329</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330</v>
      </c>
      <c r="CE43" s="591"/>
      <c r="CF43" s="591"/>
      <c r="CG43" s="591"/>
      <c r="CH43" s="591"/>
      <c r="CI43" s="591"/>
      <c r="CJ43" s="591"/>
      <c r="CK43" s="591"/>
      <c r="CL43" s="591"/>
      <c r="CM43" s="591"/>
      <c r="CN43" s="591"/>
      <c r="CO43" s="591"/>
      <c r="CP43" s="591"/>
      <c r="CQ43" s="592"/>
      <c r="CR43" s="593">
        <v>57552</v>
      </c>
      <c r="CS43" s="625"/>
      <c r="CT43" s="625"/>
      <c r="CU43" s="625"/>
      <c r="CV43" s="625"/>
      <c r="CW43" s="625"/>
      <c r="CX43" s="625"/>
      <c r="CY43" s="626"/>
      <c r="CZ43" s="627">
        <v>0.3</v>
      </c>
      <c r="DA43" s="628"/>
      <c r="DB43" s="628"/>
      <c r="DC43" s="629"/>
      <c r="DD43" s="602">
        <v>57552</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331</v>
      </c>
      <c r="CD44" s="699" t="s">
        <v>284</v>
      </c>
      <c r="CE44" s="700"/>
      <c r="CF44" s="590" t="s">
        <v>332</v>
      </c>
      <c r="CG44" s="591"/>
      <c r="CH44" s="591"/>
      <c r="CI44" s="591"/>
      <c r="CJ44" s="591"/>
      <c r="CK44" s="591"/>
      <c r="CL44" s="591"/>
      <c r="CM44" s="591"/>
      <c r="CN44" s="591"/>
      <c r="CO44" s="591"/>
      <c r="CP44" s="591"/>
      <c r="CQ44" s="592"/>
      <c r="CR44" s="593">
        <v>1406512</v>
      </c>
      <c r="CS44" s="594"/>
      <c r="CT44" s="594"/>
      <c r="CU44" s="594"/>
      <c r="CV44" s="594"/>
      <c r="CW44" s="594"/>
      <c r="CX44" s="594"/>
      <c r="CY44" s="595"/>
      <c r="CZ44" s="627">
        <v>8.4</v>
      </c>
      <c r="DA44" s="676"/>
      <c r="DB44" s="676"/>
      <c r="DC44" s="677"/>
      <c r="DD44" s="602">
        <v>379204</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333</v>
      </c>
      <c r="CG45" s="591"/>
      <c r="CH45" s="591"/>
      <c r="CI45" s="591"/>
      <c r="CJ45" s="591"/>
      <c r="CK45" s="591"/>
      <c r="CL45" s="591"/>
      <c r="CM45" s="591"/>
      <c r="CN45" s="591"/>
      <c r="CO45" s="591"/>
      <c r="CP45" s="591"/>
      <c r="CQ45" s="592"/>
      <c r="CR45" s="593">
        <v>709829</v>
      </c>
      <c r="CS45" s="625"/>
      <c r="CT45" s="625"/>
      <c r="CU45" s="625"/>
      <c r="CV45" s="625"/>
      <c r="CW45" s="625"/>
      <c r="CX45" s="625"/>
      <c r="CY45" s="626"/>
      <c r="CZ45" s="627">
        <v>4.2</v>
      </c>
      <c r="DA45" s="628"/>
      <c r="DB45" s="628"/>
      <c r="DC45" s="629"/>
      <c r="DD45" s="602">
        <v>94040</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334</v>
      </c>
      <c r="CG46" s="591"/>
      <c r="CH46" s="591"/>
      <c r="CI46" s="591"/>
      <c r="CJ46" s="591"/>
      <c r="CK46" s="591"/>
      <c r="CL46" s="591"/>
      <c r="CM46" s="591"/>
      <c r="CN46" s="591"/>
      <c r="CO46" s="591"/>
      <c r="CP46" s="591"/>
      <c r="CQ46" s="592"/>
      <c r="CR46" s="593">
        <v>682883</v>
      </c>
      <c r="CS46" s="594"/>
      <c r="CT46" s="594"/>
      <c r="CU46" s="594"/>
      <c r="CV46" s="594"/>
      <c r="CW46" s="594"/>
      <c r="CX46" s="594"/>
      <c r="CY46" s="595"/>
      <c r="CZ46" s="627">
        <v>4.0999999999999996</v>
      </c>
      <c r="DA46" s="676"/>
      <c r="DB46" s="676"/>
      <c r="DC46" s="677"/>
      <c r="DD46" s="602">
        <v>282064</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335</v>
      </c>
      <c r="CG47" s="591"/>
      <c r="CH47" s="591"/>
      <c r="CI47" s="591"/>
      <c r="CJ47" s="591"/>
      <c r="CK47" s="591"/>
      <c r="CL47" s="591"/>
      <c r="CM47" s="591"/>
      <c r="CN47" s="591"/>
      <c r="CO47" s="591"/>
      <c r="CP47" s="591"/>
      <c r="CQ47" s="592"/>
      <c r="CR47" s="593">
        <v>715</v>
      </c>
      <c r="CS47" s="625"/>
      <c r="CT47" s="625"/>
      <c r="CU47" s="625"/>
      <c r="CV47" s="625"/>
      <c r="CW47" s="625"/>
      <c r="CX47" s="625"/>
      <c r="CY47" s="626"/>
      <c r="CZ47" s="627">
        <v>0</v>
      </c>
      <c r="DA47" s="628"/>
      <c r="DB47" s="628"/>
      <c r="DC47" s="629"/>
      <c r="DD47" s="602">
        <v>715</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c r="CD48" s="703"/>
      <c r="CE48" s="704"/>
      <c r="CF48" s="590" t="s">
        <v>336</v>
      </c>
      <c r="CG48" s="591"/>
      <c r="CH48" s="591"/>
      <c r="CI48" s="591"/>
      <c r="CJ48" s="591"/>
      <c r="CK48" s="591"/>
      <c r="CL48" s="591"/>
      <c r="CM48" s="591"/>
      <c r="CN48" s="591"/>
      <c r="CO48" s="591"/>
      <c r="CP48" s="591"/>
      <c r="CQ48" s="592"/>
      <c r="CR48" s="593" t="s">
        <v>119</v>
      </c>
      <c r="CS48" s="594"/>
      <c r="CT48" s="594"/>
      <c r="CU48" s="594"/>
      <c r="CV48" s="594"/>
      <c r="CW48" s="594"/>
      <c r="CX48" s="594"/>
      <c r="CY48" s="595"/>
      <c r="CZ48" s="627" t="s">
        <v>119</v>
      </c>
      <c r="DA48" s="676"/>
      <c r="DB48" s="676"/>
      <c r="DC48" s="677"/>
      <c r="DD48" s="602" t="s">
        <v>119</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337</v>
      </c>
      <c r="CE49" s="637"/>
      <c r="CF49" s="637"/>
      <c r="CG49" s="637"/>
      <c r="CH49" s="637"/>
      <c r="CI49" s="637"/>
      <c r="CJ49" s="637"/>
      <c r="CK49" s="637"/>
      <c r="CL49" s="637"/>
      <c r="CM49" s="637"/>
      <c r="CN49" s="637"/>
      <c r="CO49" s="637"/>
      <c r="CP49" s="637"/>
      <c r="CQ49" s="638"/>
      <c r="CR49" s="665">
        <v>16841475</v>
      </c>
      <c r="CS49" s="661"/>
      <c r="CT49" s="661"/>
      <c r="CU49" s="661"/>
      <c r="CV49" s="661"/>
      <c r="CW49" s="661"/>
      <c r="CX49" s="661"/>
      <c r="CY49" s="688"/>
      <c r="CZ49" s="689">
        <v>100</v>
      </c>
      <c r="DA49" s="690"/>
      <c r="DB49" s="690"/>
      <c r="DC49" s="691"/>
      <c r="DD49" s="692">
        <v>11179460</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sheetPr>
    <pageSetUpPr fitToPage="1"/>
  </sheetPr>
  <dimension ref="A1:EA134"/>
  <sheetViews>
    <sheetView zoomScale="60" zoomScaleNormal="60"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338</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339</v>
      </c>
      <c r="DK2" s="735"/>
      <c r="DL2" s="735"/>
      <c r="DM2" s="735"/>
      <c r="DN2" s="735"/>
      <c r="DO2" s="736"/>
      <c r="DP2" s="200"/>
      <c r="DQ2" s="734" t="s">
        <v>340</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341</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342</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343</v>
      </c>
      <c r="B5" s="729"/>
      <c r="C5" s="729"/>
      <c r="D5" s="729"/>
      <c r="E5" s="729"/>
      <c r="F5" s="729"/>
      <c r="G5" s="729"/>
      <c r="H5" s="729"/>
      <c r="I5" s="729"/>
      <c r="J5" s="729"/>
      <c r="K5" s="729"/>
      <c r="L5" s="729"/>
      <c r="M5" s="729"/>
      <c r="N5" s="729"/>
      <c r="O5" s="729"/>
      <c r="P5" s="730"/>
      <c r="Q5" s="705" t="s">
        <v>344</v>
      </c>
      <c r="R5" s="706"/>
      <c r="S5" s="706"/>
      <c r="T5" s="706"/>
      <c r="U5" s="707"/>
      <c r="V5" s="705" t="s">
        <v>345</v>
      </c>
      <c r="W5" s="706"/>
      <c r="X5" s="706"/>
      <c r="Y5" s="706"/>
      <c r="Z5" s="707"/>
      <c r="AA5" s="705" t="s">
        <v>346</v>
      </c>
      <c r="AB5" s="706"/>
      <c r="AC5" s="706"/>
      <c r="AD5" s="706"/>
      <c r="AE5" s="706"/>
      <c r="AF5" s="738" t="s">
        <v>347</v>
      </c>
      <c r="AG5" s="706"/>
      <c r="AH5" s="706"/>
      <c r="AI5" s="706"/>
      <c r="AJ5" s="717"/>
      <c r="AK5" s="706" t="s">
        <v>348</v>
      </c>
      <c r="AL5" s="706"/>
      <c r="AM5" s="706"/>
      <c r="AN5" s="706"/>
      <c r="AO5" s="707"/>
      <c r="AP5" s="705" t="s">
        <v>349</v>
      </c>
      <c r="AQ5" s="706"/>
      <c r="AR5" s="706"/>
      <c r="AS5" s="706"/>
      <c r="AT5" s="707"/>
      <c r="AU5" s="705" t="s">
        <v>350</v>
      </c>
      <c r="AV5" s="706"/>
      <c r="AW5" s="706"/>
      <c r="AX5" s="706"/>
      <c r="AY5" s="717"/>
      <c r="AZ5" s="207"/>
      <c r="BA5" s="207"/>
      <c r="BB5" s="207"/>
      <c r="BC5" s="207"/>
      <c r="BD5" s="207"/>
      <c r="BE5" s="208"/>
      <c r="BF5" s="208"/>
      <c r="BG5" s="208"/>
      <c r="BH5" s="208"/>
      <c r="BI5" s="208"/>
      <c r="BJ5" s="208"/>
      <c r="BK5" s="208"/>
      <c r="BL5" s="208"/>
      <c r="BM5" s="208"/>
      <c r="BN5" s="208"/>
      <c r="BO5" s="208"/>
      <c r="BP5" s="208"/>
      <c r="BQ5" s="728" t="s">
        <v>351</v>
      </c>
      <c r="BR5" s="729"/>
      <c r="BS5" s="729"/>
      <c r="BT5" s="729"/>
      <c r="BU5" s="729"/>
      <c r="BV5" s="729"/>
      <c r="BW5" s="729"/>
      <c r="BX5" s="729"/>
      <c r="BY5" s="729"/>
      <c r="BZ5" s="729"/>
      <c r="CA5" s="729"/>
      <c r="CB5" s="729"/>
      <c r="CC5" s="729"/>
      <c r="CD5" s="729"/>
      <c r="CE5" s="729"/>
      <c r="CF5" s="729"/>
      <c r="CG5" s="730"/>
      <c r="CH5" s="705" t="s">
        <v>352</v>
      </c>
      <c r="CI5" s="706"/>
      <c r="CJ5" s="706"/>
      <c r="CK5" s="706"/>
      <c r="CL5" s="707"/>
      <c r="CM5" s="705" t="s">
        <v>353</v>
      </c>
      <c r="CN5" s="706"/>
      <c r="CO5" s="706"/>
      <c r="CP5" s="706"/>
      <c r="CQ5" s="707"/>
      <c r="CR5" s="705" t="s">
        <v>354</v>
      </c>
      <c r="CS5" s="706"/>
      <c r="CT5" s="706"/>
      <c r="CU5" s="706"/>
      <c r="CV5" s="707"/>
      <c r="CW5" s="705" t="s">
        <v>355</v>
      </c>
      <c r="CX5" s="706"/>
      <c r="CY5" s="706"/>
      <c r="CZ5" s="706"/>
      <c r="DA5" s="707"/>
      <c r="DB5" s="705" t="s">
        <v>356</v>
      </c>
      <c r="DC5" s="706"/>
      <c r="DD5" s="706"/>
      <c r="DE5" s="706"/>
      <c r="DF5" s="707"/>
      <c r="DG5" s="711" t="s">
        <v>357</v>
      </c>
      <c r="DH5" s="712"/>
      <c r="DI5" s="712"/>
      <c r="DJ5" s="712"/>
      <c r="DK5" s="713"/>
      <c r="DL5" s="711" t="s">
        <v>358</v>
      </c>
      <c r="DM5" s="712"/>
      <c r="DN5" s="712"/>
      <c r="DO5" s="712"/>
      <c r="DP5" s="713"/>
      <c r="DQ5" s="705" t="s">
        <v>359</v>
      </c>
      <c r="DR5" s="706"/>
      <c r="DS5" s="706"/>
      <c r="DT5" s="706"/>
      <c r="DU5" s="707"/>
      <c r="DV5" s="705" t="s">
        <v>350</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360</v>
      </c>
      <c r="C7" s="720"/>
      <c r="D7" s="720"/>
      <c r="E7" s="720"/>
      <c r="F7" s="720"/>
      <c r="G7" s="720"/>
      <c r="H7" s="720"/>
      <c r="I7" s="720"/>
      <c r="J7" s="720"/>
      <c r="K7" s="720"/>
      <c r="L7" s="720"/>
      <c r="M7" s="720"/>
      <c r="N7" s="720"/>
      <c r="O7" s="720"/>
      <c r="P7" s="721"/>
      <c r="Q7" s="722">
        <v>17652</v>
      </c>
      <c r="R7" s="723"/>
      <c r="S7" s="723"/>
      <c r="T7" s="723"/>
      <c r="U7" s="723"/>
      <c r="V7" s="723">
        <v>16841</v>
      </c>
      <c r="W7" s="723"/>
      <c r="X7" s="723"/>
      <c r="Y7" s="723"/>
      <c r="Z7" s="723"/>
      <c r="AA7" s="723">
        <f>Q7-V7</f>
        <v>811</v>
      </c>
      <c r="AB7" s="723"/>
      <c r="AC7" s="723"/>
      <c r="AD7" s="723"/>
      <c r="AE7" s="724"/>
      <c r="AF7" s="725">
        <v>637</v>
      </c>
      <c r="AG7" s="726"/>
      <c r="AH7" s="726"/>
      <c r="AI7" s="726"/>
      <c r="AJ7" s="727"/>
      <c r="AK7" s="762">
        <v>356</v>
      </c>
      <c r="AL7" s="763"/>
      <c r="AM7" s="763"/>
      <c r="AN7" s="763"/>
      <c r="AO7" s="763"/>
      <c r="AP7" s="763">
        <v>16797</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564</v>
      </c>
      <c r="BT7" s="767"/>
      <c r="BU7" s="767"/>
      <c r="BV7" s="767"/>
      <c r="BW7" s="767"/>
      <c r="BX7" s="767"/>
      <c r="BY7" s="767"/>
      <c r="BZ7" s="767"/>
      <c r="CA7" s="767"/>
      <c r="CB7" s="767"/>
      <c r="CC7" s="767"/>
      <c r="CD7" s="767"/>
      <c r="CE7" s="767"/>
      <c r="CF7" s="767"/>
      <c r="CG7" s="768"/>
      <c r="CH7" s="759">
        <v>-1</v>
      </c>
      <c r="CI7" s="760"/>
      <c r="CJ7" s="760"/>
      <c r="CK7" s="760"/>
      <c r="CL7" s="761"/>
      <c r="CM7" s="759">
        <v>9</v>
      </c>
      <c r="CN7" s="760"/>
      <c r="CO7" s="760"/>
      <c r="CP7" s="760"/>
      <c r="CQ7" s="761"/>
      <c r="CR7" s="759">
        <v>5</v>
      </c>
      <c r="CS7" s="760"/>
      <c r="CT7" s="760"/>
      <c r="CU7" s="760"/>
      <c r="CV7" s="761"/>
      <c r="CW7" s="759" t="s">
        <v>561</v>
      </c>
      <c r="CX7" s="760"/>
      <c r="CY7" s="760"/>
      <c r="CZ7" s="760"/>
      <c r="DA7" s="761"/>
      <c r="DB7" s="759" t="s">
        <v>561</v>
      </c>
      <c r="DC7" s="760"/>
      <c r="DD7" s="760"/>
      <c r="DE7" s="760"/>
      <c r="DF7" s="761"/>
      <c r="DG7" s="759" t="s">
        <v>566</v>
      </c>
      <c r="DH7" s="760"/>
      <c r="DI7" s="760"/>
      <c r="DJ7" s="760"/>
      <c r="DK7" s="761"/>
      <c r="DL7" s="759" t="s">
        <v>563</v>
      </c>
      <c r="DM7" s="760"/>
      <c r="DN7" s="760"/>
      <c r="DO7" s="760"/>
      <c r="DP7" s="761"/>
      <c r="DQ7" s="759" t="s">
        <v>561</v>
      </c>
      <c r="DR7" s="760"/>
      <c r="DS7" s="760"/>
      <c r="DT7" s="760"/>
      <c r="DU7" s="761"/>
      <c r="DV7" s="740"/>
      <c r="DW7" s="741"/>
      <c r="DX7" s="741"/>
      <c r="DY7" s="741"/>
      <c r="DZ7" s="742"/>
      <c r="EA7" s="205"/>
    </row>
    <row r="8" spans="1:131" s="206" customFormat="1" ht="26.25" customHeight="1">
      <c r="A8" s="212">
        <v>2</v>
      </c>
      <c r="B8" s="743"/>
      <c r="C8" s="744"/>
      <c r="D8" s="744"/>
      <c r="E8" s="744"/>
      <c r="F8" s="744"/>
      <c r="G8" s="744"/>
      <c r="H8" s="744"/>
      <c r="I8" s="744"/>
      <c r="J8" s="744"/>
      <c r="K8" s="744"/>
      <c r="L8" s="744"/>
      <c r="M8" s="744"/>
      <c r="N8" s="744"/>
      <c r="O8" s="744"/>
      <c r="P8" s="745"/>
      <c r="Q8" s="746"/>
      <c r="R8" s="747"/>
      <c r="S8" s="747"/>
      <c r="T8" s="747"/>
      <c r="U8" s="747"/>
      <c r="V8" s="747"/>
      <c r="W8" s="747"/>
      <c r="X8" s="747"/>
      <c r="Y8" s="747"/>
      <c r="Z8" s="747"/>
      <c r="AA8" s="747"/>
      <c r="AB8" s="747"/>
      <c r="AC8" s="747"/>
      <c r="AD8" s="747"/>
      <c r="AE8" s="748"/>
      <c r="AF8" s="749"/>
      <c r="AG8" s="750"/>
      <c r="AH8" s="750"/>
      <c r="AI8" s="750"/>
      <c r="AJ8" s="751"/>
      <c r="AK8" s="752"/>
      <c r="AL8" s="753"/>
      <c r="AM8" s="753"/>
      <c r="AN8" s="753"/>
      <c r="AO8" s="753"/>
      <c r="AP8" s="753"/>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t="s">
        <v>565</v>
      </c>
      <c r="BT8" s="757"/>
      <c r="BU8" s="757"/>
      <c r="BV8" s="757"/>
      <c r="BW8" s="757"/>
      <c r="BX8" s="757"/>
      <c r="BY8" s="757"/>
      <c r="BZ8" s="757"/>
      <c r="CA8" s="757"/>
      <c r="CB8" s="757"/>
      <c r="CC8" s="757"/>
      <c r="CD8" s="757"/>
      <c r="CE8" s="757"/>
      <c r="CF8" s="757"/>
      <c r="CG8" s="758"/>
      <c r="CH8" s="769">
        <v>-31</v>
      </c>
      <c r="CI8" s="770"/>
      <c r="CJ8" s="770"/>
      <c r="CK8" s="770"/>
      <c r="CL8" s="771"/>
      <c r="CM8" s="769">
        <v>1333</v>
      </c>
      <c r="CN8" s="770"/>
      <c r="CO8" s="770"/>
      <c r="CP8" s="770"/>
      <c r="CQ8" s="771"/>
      <c r="CR8" s="769">
        <v>5</v>
      </c>
      <c r="CS8" s="770"/>
      <c r="CT8" s="770"/>
      <c r="CU8" s="770"/>
      <c r="CV8" s="771"/>
      <c r="CW8" s="769" t="s">
        <v>561</v>
      </c>
      <c r="CX8" s="770"/>
      <c r="CY8" s="770"/>
      <c r="CZ8" s="770"/>
      <c r="DA8" s="771"/>
      <c r="DB8" s="769" t="s">
        <v>562</v>
      </c>
      <c r="DC8" s="770"/>
      <c r="DD8" s="770"/>
      <c r="DE8" s="770"/>
      <c r="DF8" s="771"/>
      <c r="DG8" s="769">
        <v>1633</v>
      </c>
      <c r="DH8" s="770"/>
      <c r="DI8" s="770"/>
      <c r="DJ8" s="770"/>
      <c r="DK8" s="771"/>
      <c r="DL8" s="769" t="s">
        <v>562</v>
      </c>
      <c r="DM8" s="770"/>
      <c r="DN8" s="770"/>
      <c r="DO8" s="770"/>
      <c r="DP8" s="771"/>
      <c r="DQ8" s="769" t="s">
        <v>562</v>
      </c>
      <c r="DR8" s="770"/>
      <c r="DS8" s="770"/>
      <c r="DT8" s="770"/>
      <c r="DU8" s="771"/>
      <c r="DV8" s="772"/>
      <c r="DW8" s="773"/>
      <c r="DX8" s="773"/>
      <c r="DY8" s="773"/>
      <c r="DZ8" s="774"/>
      <c r="EA8" s="205"/>
    </row>
    <row r="9" spans="1:131" s="206" customFormat="1" ht="26.25" customHeight="1">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361</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362</v>
      </c>
      <c r="B23" s="778" t="s">
        <v>363</v>
      </c>
      <c r="C23" s="779"/>
      <c r="D23" s="779"/>
      <c r="E23" s="779"/>
      <c r="F23" s="779"/>
      <c r="G23" s="779"/>
      <c r="H23" s="779"/>
      <c r="I23" s="779"/>
      <c r="J23" s="779"/>
      <c r="K23" s="779"/>
      <c r="L23" s="779"/>
      <c r="M23" s="779"/>
      <c r="N23" s="779"/>
      <c r="O23" s="779"/>
      <c r="P23" s="780"/>
      <c r="Q23" s="781">
        <v>17652</v>
      </c>
      <c r="R23" s="782"/>
      <c r="S23" s="782"/>
      <c r="T23" s="782"/>
      <c r="U23" s="782"/>
      <c r="V23" s="782">
        <v>16841</v>
      </c>
      <c r="W23" s="782"/>
      <c r="X23" s="782"/>
      <c r="Y23" s="782"/>
      <c r="Z23" s="782"/>
      <c r="AA23" s="782">
        <v>811</v>
      </c>
      <c r="AB23" s="782"/>
      <c r="AC23" s="782"/>
      <c r="AD23" s="782"/>
      <c r="AE23" s="783"/>
      <c r="AF23" s="784">
        <v>637</v>
      </c>
      <c r="AG23" s="782"/>
      <c r="AH23" s="782"/>
      <c r="AI23" s="782"/>
      <c r="AJ23" s="785"/>
      <c r="AK23" s="786"/>
      <c r="AL23" s="787"/>
      <c r="AM23" s="787"/>
      <c r="AN23" s="787"/>
      <c r="AO23" s="787"/>
      <c r="AP23" s="782">
        <v>16797</v>
      </c>
      <c r="AQ23" s="782"/>
      <c r="AR23" s="782"/>
      <c r="AS23" s="782"/>
      <c r="AT23" s="782"/>
      <c r="AU23" s="788"/>
      <c r="AV23" s="788"/>
      <c r="AW23" s="788"/>
      <c r="AX23" s="788"/>
      <c r="AY23" s="789"/>
      <c r="AZ23" s="797" t="s">
        <v>364</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365</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366</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343</v>
      </c>
      <c r="B26" s="729"/>
      <c r="C26" s="729"/>
      <c r="D26" s="729"/>
      <c r="E26" s="729"/>
      <c r="F26" s="729"/>
      <c r="G26" s="729"/>
      <c r="H26" s="729"/>
      <c r="I26" s="729"/>
      <c r="J26" s="729"/>
      <c r="K26" s="729"/>
      <c r="L26" s="729"/>
      <c r="M26" s="729"/>
      <c r="N26" s="729"/>
      <c r="O26" s="729"/>
      <c r="P26" s="730"/>
      <c r="Q26" s="705" t="s">
        <v>367</v>
      </c>
      <c r="R26" s="706"/>
      <c r="S26" s="706"/>
      <c r="T26" s="706"/>
      <c r="U26" s="707"/>
      <c r="V26" s="705" t="s">
        <v>368</v>
      </c>
      <c r="W26" s="706"/>
      <c r="X26" s="706"/>
      <c r="Y26" s="706"/>
      <c r="Z26" s="707"/>
      <c r="AA26" s="705" t="s">
        <v>369</v>
      </c>
      <c r="AB26" s="706"/>
      <c r="AC26" s="706"/>
      <c r="AD26" s="706"/>
      <c r="AE26" s="706"/>
      <c r="AF26" s="800" t="s">
        <v>370</v>
      </c>
      <c r="AG26" s="801"/>
      <c r="AH26" s="801"/>
      <c r="AI26" s="801"/>
      <c r="AJ26" s="802"/>
      <c r="AK26" s="706" t="s">
        <v>371</v>
      </c>
      <c r="AL26" s="706"/>
      <c r="AM26" s="706"/>
      <c r="AN26" s="706"/>
      <c r="AO26" s="707"/>
      <c r="AP26" s="705" t="s">
        <v>372</v>
      </c>
      <c r="AQ26" s="706"/>
      <c r="AR26" s="706"/>
      <c r="AS26" s="706"/>
      <c r="AT26" s="707"/>
      <c r="AU26" s="705" t="s">
        <v>373</v>
      </c>
      <c r="AV26" s="706"/>
      <c r="AW26" s="706"/>
      <c r="AX26" s="706"/>
      <c r="AY26" s="707"/>
      <c r="AZ26" s="705" t="s">
        <v>374</v>
      </c>
      <c r="BA26" s="706"/>
      <c r="BB26" s="706"/>
      <c r="BC26" s="706"/>
      <c r="BD26" s="707"/>
      <c r="BE26" s="705" t="s">
        <v>350</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375</v>
      </c>
      <c r="C28" s="720"/>
      <c r="D28" s="720"/>
      <c r="E28" s="720"/>
      <c r="F28" s="720"/>
      <c r="G28" s="720"/>
      <c r="H28" s="720"/>
      <c r="I28" s="720"/>
      <c r="J28" s="720"/>
      <c r="K28" s="720"/>
      <c r="L28" s="720"/>
      <c r="M28" s="720"/>
      <c r="N28" s="720"/>
      <c r="O28" s="720"/>
      <c r="P28" s="721"/>
      <c r="Q28" s="809">
        <v>5151</v>
      </c>
      <c r="R28" s="810"/>
      <c r="S28" s="810"/>
      <c r="T28" s="810"/>
      <c r="U28" s="810"/>
      <c r="V28" s="810">
        <v>4924</v>
      </c>
      <c r="W28" s="810"/>
      <c r="X28" s="810"/>
      <c r="Y28" s="810"/>
      <c r="Z28" s="810"/>
      <c r="AA28" s="810">
        <f t="shared" ref="AA28:AA33" si="0">Q28-V28</f>
        <v>227</v>
      </c>
      <c r="AB28" s="810"/>
      <c r="AC28" s="810"/>
      <c r="AD28" s="810"/>
      <c r="AE28" s="811"/>
      <c r="AF28" s="812">
        <v>227</v>
      </c>
      <c r="AG28" s="810"/>
      <c r="AH28" s="810"/>
      <c r="AI28" s="810"/>
      <c r="AJ28" s="813"/>
      <c r="AK28" s="814">
        <v>408</v>
      </c>
      <c r="AL28" s="806"/>
      <c r="AM28" s="806"/>
      <c r="AN28" s="806"/>
      <c r="AO28" s="806"/>
      <c r="AP28" s="806" t="s">
        <v>550</v>
      </c>
      <c r="AQ28" s="806"/>
      <c r="AR28" s="806"/>
      <c r="AS28" s="806"/>
      <c r="AT28" s="806"/>
      <c r="AU28" s="806" t="s">
        <v>550</v>
      </c>
      <c r="AV28" s="806"/>
      <c r="AW28" s="806"/>
      <c r="AX28" s="806"/>
      <c r="AY28" s="806"/>
      <c r="AZ28" s="806" t="s">
        <v>550</v>
      </c>
      <c r="BA28" s="806"/>
      <c r="BB28" s="806"/>
      <c r="BC28" s="806"/>
      <c r="BD28" s="806"/>
      <c r="BE28" s="807"/>
      <c r="BF28" s="807"/>
      <c r="BG28" s="807"/>
      <c r="BH28" s="807"/>
      <c r="BI28" s="808"/>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376</v>
      </c>
      <c r="C29" s="744"/>
      <c r="D29" s="744"/>
      <c r="E29" s="744"/>
      <c r="F29" s="744"/>
      <c r="G29" s="744"/>
      <c r="H29" s="744"/>
      <c r="I29" s="744"/>
      <c r="J29" s="744"/>
      <c r="K29" s="744"/>
      <c r="L29" s="744"/>
      <c r="M29" s="744"/>
      <c r="N29" s="744"/>
      <c r="O29" s="744"/>
      <c r="P29" s="745"/>
      <c r="Q29" s="746">
        <v>4019</v>
      </c>
      <c r="R29" s="747"/>
      <c r="S29" s="747"/>
      <c r="T29" s="747"/>
      <c r="U29" s="747"/>
      <c r="V29" s="747">
        <v>3927</v>
      </c>
      <c r="W29" s="747"/>
      <c r="X29" s="747"/>
      <c r="Y29" s="747"/>
      <c r="Z29" s="747"/>
      <c r="AA29" s="748">
        <v>91</v>
      </c>
      <c r="AB29" s="750"/>
      <c r="AC29" s="750"/>
      <c r="AD29" s="750"/>
      <c r="AE29" s="751"/>
      <c r="AF29" s="749">
        <v>91</v>
      </c>
      <c r="AG29" s="750"/>
      <c r="AH29" s="750"/>
      <c r="AI29" s="750"/>
      <c r="AJ29" s="751"/>
      <c r="AK29" s="817">
        <v>567</v>
      </c>
      <c r="AL29" s="818"/>
      <c r="AM29" s="818"/>
      <c r="AN29" s="818"/>
      <c r="AO29" s="818"/>
      <c r="AP29" s="818" t="s">
        <v>569</v>
      </c>
      <c r="AQ29" s="818"/>
      <c r="AR29" s="818"/>
      <c r="AS29" s="818"/>
      <c r="AT29" s="818"/>
      <c r="AU29" s="818" t="s">
        <v>569</v>
      </c>
      <c r="AV29" s="818"/>
      <c r="AW29" s="818"/>
      <c r="AX29" s="818"/>
      <c r="AY29" s="818"/>
      <c r="AZ29" s="819" t="s">
        <v>550</v>
      </c>
      <c r="BA29" s="820"/>
      <c r="BB29" s="820"/>
      <c r="BC29" s="820"/>
      <c r="BD29" s="821"/>
      <c r="BE29" s="815"/>
      <c r="BF29" s="815"/>
      <c r="BG29" s="815"/>
      <c r="BH29" s="815"/>
      <c r="BI29" s="816"/>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377</v>
      </c>
      <c r="C30" s="744"/>
      <c r="D30" s="744"/>
      <c r="E30" s="744"/>
      <c r="F30" s="744"/>
      <c r="G30" s="744"/>
      <c r="H30" s="744"/>
      <c r="I30" s="744"/>
      <c r="J30" s="744"/>
      <c r="K30" s="744"/>
      <c r="L30" s="744"/>
      <c r="M30" s="744"/>
      <c r="N30" s="744"/>
      <c r="O30" s="744"/>
      <c r="P30" s="745"/>
      <c r="Q30" s="746">
        <v>26</v>
      </c>
      <c r="R30" s="747"/>
      <c r="S30" s="747"/>
      <c r="T30" s="747"/>
      <c r="U30" s="747"/>
      <c r="V30" s="747">
        <v>24</v>
      </c>
      <c r="W30" s="747"/>
      <c r="X30" s="747"/>
      <c r="Y30" s="747"/>
      <c r="Z30" s="747"/>
      <c r="AA30" s="748">
        <f t="shared" si="0"/>
        <v>2</v>
      </c>
      <c r="AB30" s="750"/>
      <c r="AC30" s="750"/>
      <c r="AD30" s="750"/>
      <c r="AE30" s="751"/>
      <c r="AF30" s="749">
        <v>2</v>
      </c>
      <c r="AG30" s="750"/>
      <c r="AH30" s="750"/>
      <c r="AI30" s="750"/>
      <c r="AJ30" s="751"/>
      <c r="AK30" s="817" t="s">
        <v>550</v>
      </c>
      <c r="AL30" s="818"/>
      <c r="AM30" s="818"/>
      <c r="AN30" s="818"/>
      <c r="AO30" s="818"/>
      <c r="AP30" s="818" t="s">
        <v>550</v>
      </c>
      <c r="AQ30" s="818"/>
      <c r="AR30" s="818"/>
      <c r="AS30" s="818"/>
      <c r="AT30" s="818"/>
      <c r="AU30" s="822" t="s">
        <v>553</v>
      </c>
      <c r="AV30" s="818"/>
      <c r="AW30" s="818"/>
      <c r="AX30" s="818"/>
      <c r="AY30" s="818"/>
      <c r="AZ30" s="819" t="s">
        <v>551</v>
      </c>
      <c r="BA30" s="820"/>
      <c r="BB30" s="820"/>
      <c r="BC30" s="820"/>
      <c r="BD30" s="821"/>
      <c r="BE30" s="815"/>
      <c r="BF30" s="815"/>
      <c r="BG30" s="815"/>
      <c r="BH30" s="815"/>
      <c r="BI30" s="816"/>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378</v>
      </c>
      <c r="C31" s="744"/>
      <c r="D31" s="744"/>
      <c r="E31" s="744"/>
      <c r="F31" s="744"/>
      <c r="G31" s="744"/>
      <c r="H31" s="744"/>
      <c r="I31" s="744"/>
      <c r="J31" s="744"/>
      <c r="K31" s="744"/>
      <c r="L31" s="744"/>
      <c r="M31" s="744"/>
      <c r="N31" s="744"/>
      <c r="O31" s="744"/>
      <c r="P31" s="745"/>
      <c r="Q31" s="746">
        <v>451</v>
      </c>
      <c r="R31" s="747"/>
      <c r="S31" s="747"/>
      <c r="T31" s="747"/>
      <c r="U31" s="747"/>
      <c r="V31" s="747">
        <v>445</v>
      </c>
      <c r="W31" s="747"/>
      <c r="X31" s="747"/>
      <c r="Y31" s="747"/>
      <c r="Z31" s="747"/>
      <c r="AA31" s="748">
        <f t="shared" si="0"/>
        <v>6</v>
      </c>
      <c r="AB31" s="750"/>
      <c r="AC31" s="750"/>
      <c r="AD31" s="750"/>
      <c r="AE31" s="751"/>
      <c r="AF31" s="749">
        <v>6</v>
      </c>
      <c r="AG31" s="750"/>
      <c r="AH31" s="750"/>
      <c r="AI31" s="750"/>
      <c r="AJ31" s="751"/>
      <c r="AK31" s="817">
        <v>143</v>
      </c>
      <c r="AL31" s="818"/>
      <c r="AM31" s="818"/>
      <c r="AN31" s="818"/>
      <c r="AO31" s="818"/>
      <c r="AP31" s="818" t="s">
        <v>550</v>
      </c>
      <c r="AQ31" s="818"/>
      <c r="AR31" s="818"/>
      <c r="AS31" s="818"/>
      <c r="AT31" s="818"/>
      <c r="AU31" s="818" t="s">
        <v>550</v>
      </c>
      <c r="AV31" s="818"/>
      <c r="AW31" s="818"/>
      <c r="AX31" s="818"/>
      <c r="AY31" s="818"/>
      <c r="AZ31" s="819" t="s">
        <v>550</v>
      </c>
      <c r="BA31" s="820"/>
      <c r="BB31" s="820"/>
      <c r="BC31" s="820"/>
      <c r="BD31" s="821"/>
      <c r="BE31" s="815"/>
      <c r="BF31" s="815"/>
      <c r="BG31" s="815"/>
      <c r="BH31" s="815"/>
      <c r="BI31" s="816"/>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t="s">
        <v>379</v>
      </c>
      <c r="C32" s="744"/>
      <c r="D32" s="744"/>
      <c r="E32" s="744"/>
      <c r="F32" s="744"/>
      <c r="G32" s="744"/>
      <c r="H32" s="744"/>
      <c r="I32" s="744"/>
      <c r="J32" s="744"/>
      <c r="K32" s="744"/>
      <c r="L32" s="744"/>
      <c r="M32" s="744"/>
      <c r="N32" s="744"/>
      <c r="O32" s="744"/>
      <c r="P32" s="745"/>
      <c r="Q32" s="746">
        <v>1037</v>
      </c>
      <c r="R32" s="747"/>
      <c r="S32" s="747"/>
      <c r="T32" s="747"/>
      <c r="U32" s="747"/>
      <c r="V32" s="747">
        <v>917</v>
      </c>
      <c r="W32" s="747"/>
      <c r="X32" s="747"/>
      <c r="Y32" s="747"/>
      <c r="Z32" s="747"/>
      <c r="AA32" s="748">
        <f t="shared" si="0"/>
        <v>120</v>
      </c>
      <c r="AB32" s="750"/>
      <c r="AC32" s="750"/>
      <c r="AD32" s="750"/>
      <c r="AE32" s="751"/>
      <c r="AF32" s="749">
        <v>942</v>
      </c>
      <c r="AG32" s="750"/>
      <c r="AH32" s="750"/>
      <c r="AI32" s="750"/>
      <c r="AJ32" s="751"/>
      <c r="AK32" s="817">
        <v>10</v>
      </c>
      <c r="AL32" s="818"/>
      <c r="AM32" s="818"/>
      <c r="AN32" s="818"/>
      <c r="AO32" s="818"/>
      <c r="AP32" s="818">
        <v>1503</v>
      </c>
      <c r="AQ32" s="818"/>
      <c r="AR32" s="818"/>
      <c r="AS32" s="818"/>
      <c r="AT32" s="818"/>
      <c r="AU32" s="818" t="s">
        <v>550</v>
      </c>
      <c r="AV32" s="818"/>
      <c r="AW32" s="818"/>
      <c r="AX32" s="818"/>
      <c r="AY32" s="818"/>
      <c r="AZ32" s="819" t="s">
        <v>551</v>
      </c>
      <c r="BA32" s="820"/>
      <c r="BB32" s="820"/>
      <c r="BC32" s="820"/>
      <c r="BD32" s="821"/>
      <c r="BE32" s="815" t="s">
        <v>380</v>
      </c>
      <c r="BF32" s="815"/>
      <c r="BG32" s="815"/>
      <c r="BH32" s="815"/>
      <c r="BI32" s="816"/>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t="s">
        <v>381</v>
      </c>
      <c r="C33" s="744"/>
      <c r="D33" s="744"/>
      <c r="E33" s="744"/>
      <c r="F33" s="744"/>
      <c r="G33" s="744"/>
      <c r="H33" s="744"/>
      <c r="I33" s="744"/>
      <c r="J33" s="744"/>
      <c r="K33" s="744"/>
      <c r="L33" s="744"/>
      <c r="M33" s="744"/>
      <c r="N33" s="744"/>
      <c r="O33" s="744"/>
      <c r="P33" s="745"/>
      <c r="Q33" s="746">
        <v>1726</v>
      </c>
      <c r="R33" s="747"/>
      <c r="S33" s="747"/>
      <c r="T33" s="747"/>
      <c r="U33" s="747"/>
      <c r="V33" s="747">
        <v>1779</v>
      </c>
      <c r="W33" s="747"/>
      <c r="X33" s="747"/>
      <c r="Y33" s="747"/>
      <c r="Z33" s="747"/>
      <c r="AA33" s="748">
        <f t="shared" si="0"/>
        <v>-53</v>
      </c>
      <c r="AB33" s="750"/>
      <c r="AC33" s="750"/>
      <c r="AD33" s="750"/>
      <c r="AE33" s="751"/>
      <c r="AF33" s="749">
        <v>73</v>
      </c>
      <c r="AG33" s="750"/>
      <c r="AH33" s="750"/>
      <c r="AI33" s="750"/>
      <c r="AJ33" s="751"/>
      <c r="AK33" s="817">
        <v>664</v>
      </c>
      <c r="AL33" s="818"/>
      <c r="AM33" s="818"/>
      <c r="AN33" s="818"/>
      <c r="AO33" s="818"/>
      <c r="AP33" s="818">
        <v>474</v>
      </c>
      <c r="AQ33" s="818"/>
      <c r="AR33" s="818"/>
      <c r="AS33" s="818"/>
      <c r="AT33" s="818"/>
      <c r="AU33" s="818">
        <v>370</v>
      </c>
      <c r="AV33" s="818"/>
      <c r="AW33" s="818"/>
      <c r="AX33" s="818"/>
      <c r="AY33" s="818"/>
      <c r="AZ33" s="823" t="s">
        <v>552</v>
      </c>
      <c r="BA33" s="823"/>
      <c r="BB33" s="823"/>
      <c r="BC33" s="823"/>
      <c r="BD33" s="823"/>
      <c r="BE33" s="815" t="s">
        <v>380</v>
      </c>
      <c r="BF33" s="815"/>
      <c r="BG33" s="815"/>
      <c r="BH33" s="815"/>
      <c r="BI33" s="816"/>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t="s">
        <v>382</v>
      </c>
      <c r="C34" s="744"/>
      <c r="D34" s="744"/>
      <c r="E34" s="744"/>
      <c r="F34" s="744"/>
      <c r="G34" s="744"/>
      <c r="H34" s="744"/>
      <c r="I34" s="744"/>
      <c r="J34" s="744"/>
      <c r="K34" s="744"/>
      <c r="L34" s="744"/>
      <c r="M34" s="744"/>
      <c r="N34" s="744"/>
      <c r="O34" s="744"/>
      <c r="P34" s="745"/>
      <c r="Q34" s="746">
        <v>1363</v>
      </c>
      <c r="R34" s="747"/>
      <c r="S34" s="747"/>
      <c r="T34" s="747"/>
      <c r="U34" s="747"/>
      <c r="V34" s="747">
        <v>1363</v>
      </c>
      <c r="W34" s="747"/>
      <c r="X34" s="747"/>
      <c r="Y34" s="747"/>
      <c r="Z34" s="747"/>
      <c r="AA34" s="748" t="s">
        <v>567</v>
      </c>
      <c r="AB34" s="750"/>
      <c r="AC34" s="750"/>
      <c r="AD34" s="750"/>
      <c r="AE34" s="751"/>
      <c r="AF34" s="749" t="s">
        <v>383</v>
      </c>
      <c r="AG34" s="750"/>
      <c r="AH34" s="750"/>
      <c r="AI34" s="750"/>
      <c r="AJ34" s="751"/>
      <c r="AK34" s="817">
        <v>475</v>
      </c>
      <c r="AL34" s="818"/>
      <c r="AM34" s="818"/>
      <c r="AN34" s="818"/>
      <c r="AO34" s="818"/>
      <c r="AP34" s="818">
        <v>9655</v>
      </c>
      <c r="AQ34" s="818"/>
      <c r="AR34" s="818"/>
      <c r="AS34" s="818"/>
      <c r="AT34" s="818"/>
      <c r="AU34" s="818">
        <v>6064</v>
      </c>
      <c r="AV34" s="818"/>
      <c r="AW34" s="818"/>
      <c r="AX34" s="818"/>
      <c r="AY34" s="818"/>
      <c r="AZ34" s="823" t="s">
        <v>551</v>
      </c>
      <c r="BA34" s="823"/>
      <c r="BB34" s="823"/>
      <c r="BC34" s="823"/>
      <c r="BD34" s="823"/>
      <c r="BE34" s="815" t="s">
        <v>384</v>
      </c>
      <c r="BF34" s="815"/>
      <c r="BG34" s="815"/>
      <c r="BH34" s="815"/>
      <c r="BI34" s="816"/>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t="s">
        <v>385</v>
      </c>
      <c r="C35" s="744"/>
      <c r="D35" s="744"/>
      <c r="E35" s="744"/>
      <c r="F35" s="744"/>
      <c r="G35" s="744"/>
      <c r="H35" s="744"/>
      <c r="I35" s="744"/>
      <c r="J35" s="744"/>
      <c r="K35" s="744"/>
      <c r="L35" s="744"/>
      <c r="M35" s="744"/>
      <c r="N35" s="744"/>
      <c r="O35" s="744"/>
      <c r="P35" s="745"/>
      <c r="Q35" s="746">
        <v>189</v>
      </c>
      <c r="R35" s="747"/>
      <c r="S35" s="747"/>
      <c r="T35" s="747"/>
      <c r="U35" s="747"/>
      <c r="V35" s="747">
        <v>189</v>
      </c>
      <c r="W35" s="747"/>
      <c r="X35" s="747"/>
      <c r="Y35" s="747"/>
      <c r="Z35" s="747"/>
      <c r="AA35" s="748" t="s">
        <v>567</v>
      </c>
      <c r="AB35" s="750"/>
      <c r="AC35" s="750"/>
      <c r="AD35" s="750"/>
      <c r="AE35" s="751"/>
      <c r="AF35" s="749" t="s">
        <v>383</v>
      </c>
      <c r="AG35" s="750"/>
      <c r="AH35" s="750"/>
      <c r="AI35" s="750"/>
      <c r="AJ35" s="751"/>
      <c r="AK35" s="817">
        <v>35</v>
      </c>
      <c r="AL35" s="818"/>
      <c r="AM35" s="818"/>
      <c r="AN35" s="818"/>
      <c r="AO35" s="818"/>
      <c r="AP35" s="818">
        <v>566</v>
      </c>
      <c r="AQ35" s="818"/>
      <c r="AR35" s="818"/>
      <c r="AS35" s="818"/>
      <c r="AT35" s="818"/>
      <c r="AU35" s="818" t="s">
        <v>550</v>
      </c>
      <c r="AV35" s="818"/>
      <c r="AW35" s="818"/>
      <c r="AX35" s="818"/>
      <c r="AY35" s="818"/>
      <c r="AZ35" s="823" t="s">
        <v>551</v>
      </c>
      <c r="BA35" s="823"/>
      <c r="BB35" s="823"/>
      <c r="BC35" s="823"/>
      <c r="BD35" s="823"/>
      <c r="BE35" s="815" t="s">
        <v>384</v>
      </c>
      <c r="BF35" s="815"/>
      <c r="BG35" s="815"/>
      <c r="BH35" s="815"/>
      <c r="BI35" s="816"/>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t="s">
        <v>386</v>
      </c>
      <c r="C36" s="744"/>
      <c r="D36" s="744"/>
      <c r="E36" s="744"/>
      <c r="F36" s="744"/>
      <c r="G36" s="744"/>
      <c r="H36" s="744"/>
      <c r="I36" s="744"/>
      <c r="J36" s="744"/>
      <c r="K36" s="744"/>
      <c r="L36" s="744"/>
      <c r="M36" s="744"/>
      <c r="N36" s="744"/>
      <c r="O36" s="744"/>
      <c r="P36" s="745"/>
      <c r="Q36" s="746">
        <v>5</v>
      </c>
      <c r="R36" s="747"/>
      <c r="S36" s="747"/>
      <c r="T36" s="747"/>
      <c r="U36" s="747"/>
      <c r="V36" s="747">
        <v>5</v>
      </c>
      <c r="W36" s="747"/>
      <c r="X36" s="747"/>
      <c r="Y36" s="747"/>
      <c r="Z36" s="747"/>
      <c r="AA36" s="748" t="s">
        <v>568</v>
      </c>
      <c r="AB36" s="750"/>
      <c r="AC36" s="750"/>
      <c r="AD36" s="750"/>
      <c r="AE36" s="751"/>
      <c r="AF36" s="749" t="s">
        <v>383</v>
      </c>
      <c r="AG36" s="750"/>
      <c r="AH36" s="750"/>
      <c r="AI36" s="750"/>
      <c r="AJ36" s="751"/>
      <c r="AK36" s="817">
        <v>4</v>
      </c>
      <c r="AL36" s="818"/>
      <c r="AM36" s="818"/>
      <c r="AN36" s="818"/>
      <c r="AO36" s="818"/>
      <c r="AP36" s="818" t="s">
        <v>552</v>
      </c>
      <c r="AQ36" s="818"/>
      <c r="AR36" s="818"/>
      <c r="AS36" s="818"/>
      <c r="AT36" s="818"/>
      <c r="AU36" s="818" t="s">
        <v>551</v>
      </c>
      <c r="AV36" s="818"/>
      <c r="AW36" s="818"/>
      <c r="AX36" s="818"/>
      <c r="AY36" s="818"/>
      <c r="AZ36" s="823" t="s">
        <v>552</v>
      </c>
      <c r="BA36" s="823"/>
      <c r="BB36" s="823"/>
      <c r="BC36" s="823"/>
      <c r="BD36" s="823"/>
      <c r="BE36" s="815" t="s">
        <v>384</v>
      </c>
      <c r="BF36" s="815"/>
      <c r="BG36" s="815"/>
      <c r="BH36" s="815"/>
      <c r="BI36" s="816"/>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7"/>
      <c r="AL37" s="818"/>
      <c r="AM37" s="818"/>
      <c r="AN37" s="818"/>
      <c r="AO37" s="818"/>
      <c r="AP37" s="818"/>
      <c r="AQ37" s="818"/>
      <c r="AR37" s="818"/>
      <c r="AS37" s="818"/>
      <c r="AT37" s="818"/>
      <c r="AU37" s="818"/>
      <c r="AV37" s="818"/>
      <c r="AW37" s="818"/>
      <c r="AX37" s="818"/>
      <c r="AY37" s="818"/>
      <c r="AZ37" s="823"/>
      <c r="BA37" s="823"/>
      <c r="BB37" s="823"/>
      <c r="BC37" s="823"/>
      <c r="BD37" s="823"/>
      <c r="BE37" s="815"/>
      <c r="BF37" s="815"/>
      <c r="BG37" s="815"/>
      <c r="BH37" s="815"/>
      <c r="BI37" s="816"/>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7"/>
      <c r="AL38" s="818"/>
      <c r="AM38" s="818"/>
      <c r="AN38" s="818"/>
      <c r="AO38" s="818"/>
      <c r="AP38" s="818"/>
      <c r="AQ38" s="818"/>
      <c r="AR38" s="818"/>
      <c r="AS38" s="818"/>
      <c r="AT38" s="818"/>
      <c r="AU38" s="818"/>
      <c r="AV38" s="818"/>
      <c r="AW38" s="818"/>
      <c r="AX38" s="818"/>
      <c r="AY38" s="818"/>
      <c r="AZ38" s="823"/>
      <c r="BA38" s="823"/>
      <c r="BB38" s="823"/>
      <c r="BC38" s="823"/>
      <c r="BD38" s="823"/>
      <c r="BE38" s="815"/>
      <c r="BF38" s="815"/>
      <c r="BG38" s="815"/>
      <c r="BH38" s="815"/>
      <c r="BI38" s="816"/>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7"/>
      <c r="AL39" s="818"/>
      <c r="AM39" s="818"/>
      <c r="AN39" s="818"/>
      <c r="AO39" s="818"/>
      <c r="AP39" s="818"/>
      <c r="AQ39" s="818"/>
      <c r="AR39" s="818"/>
      <c r="AS39" s="818"/>
      <c r="AT39" s="818"/>
      <c r="AU39" s="818"/>
      <c r="AV39" s="818"/>
      <c r="AW39" s="818"/>
      <c r="AX39" s="818"/>
      <c r="AY39" s="818"/>
      <c r="AZ39" s="823"/>
      <c r="BA39" s="823"/>
      <c r="BB39" s="823"/>
      <c r="BC39" s="823"/>
      <c r="BD39" s="823"/>
      <c r="BE39" s="815"/>
      <c r="BF39" s="815"/>
      <c r="BG39" s="815"/>
      <c r="BH39" s="815"/>
      <c r="BI39" s="816"/>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7"/>
      <c r="AL40" s="818"/>
      <c r="AM40" s="818"/>
      <c r="AN40" s="818"/>
      <c r="AO40" s="818"/>
      <c r="AP40" s="818"/>
      <c r="AQ40" s="818"/>
      <c r="AR40" s="818"/>
      <c r="AS40" s="818"/>
      <c r="AT40" s="818"/>
      <c r="AU40" s="818"/>
      <c r="AV40" s="818"/>
      <c r="AW40" s="818"/>
      <c r="AX40" s="818"/>
      <c r="AY40" s="818"/>
      <c r="AZ40" s="823"/>
      <c r="BA40" s="823"/>
      <c r="BB40" s="823"/>
      <c r="BC40" s="823"/>
      <c r="BD40" s="823"/>
      <c r="BE40" s="815"/>
      <c r="BF40" s="815"/>
      <c r="BG40" s="815"/>
      <c r="BH40" s="815"/>
      <c r="BI40" s="816"/>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7"/>
      <c r="AL41" s="818"/>
      <c r="AM41" s="818"/>
      <c r="AN41" s="818"/>
      <c r="AO41" s="818"/>
      <c r="AP41" s="818"/>
      <c r="AQ41" s="818"/>
      <c r="AR41" s="818"/>
      <c r="AS41" s="818"/>
      <c r="AT41" s="818"/>
      <c r="AU41" s="818"/>
      <c r="AV41" s="818"/>
      <c r="AW41" s="818"/>
      <c r="AX41" s="818"/>
      <c r="AY41" s="818"/>
      <c r="AZ41" s="823"/>
      <c r="BA41" s="823"/>
      <c r="BB41" s="823"/>
      <c r="BC41" s="823"/>
      <c r="BD41" s="823"/>
      <c r="BE41" s="815"/>
      <c r="BF41" s="815"/>
      <c r="BG41" s="815"/>
      <c r="BH41" s="815"/>
      <c r="BI41" s="816"/>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7"/>
      <c r="AL42" s="818"/>
      <c r="AM42" s="818"/>
      <c r="AN42" s="818"/>
      <c r="AO42" s="818"/>
      <c r="AP42" s="818"/>
      <c r="AQ42" s="818"/>
      <c r="AR42" s="818"/>
      <c r="AS42" s="818"/>
      <c r="AT42" s="818"/>
      <c r="AU42" s="818"/>
      <c r="AV42" s="818"/>
      <c r="AW42" s="818"/>
      <c r="AX42" s="818"/>
      <c r="AY42" s="818"/>
      <c r="AZ42" s="823"/>
      <c r="BA42" s="823"/>
      <c r="BB42" s="823"/>
      <c r="BC42" s="823"/>
      <c r="BD42" s="823"/>
      <c r="BE42" s="815"/>
      <c r="BF42" s="815"/>
      <c r="BG42" s="815"/>
      <c r="BH42" s="815"/>
      <c r="BI42" s="816"/>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7"/>
      <c r="AL43" s="818"/>
      <c r="AM43" s="818"/>
      <c r="AN43" s="818"/>
      <c r="AO43" s="818"/>
      <c r="AP43" s="818"/>
      <c r="AQ43" s="818"/>
      <c r="AR43" s="818"/>
      <c r="AS43" s="818"/>
      <c r="AT43" s="818"/>
      <c r="AU43" s="818"/>
      <c r="AV43" s="818"/>
      <c r="AW43" s="818"/>
      <c r="AX43" s="818"/>
      <c r="AY43" s="818"/>
      <c r="AZ43" s="823"/>
      <c r="BA43" s="823"/>
      <c r="BB43" s="823"/>
      <c r="BC43" s="823"/>
      <c r="BD43" s="823"/>
      <c r="BE43" s="815"/>
      <c r="BF43" s="815"/>
      <c r="BG43" s="815"/>
      <c r="BH43" s="815"/>
      <c r="BI43" s="816"/>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7"/>
      <c r="AL44" s="818"/>
      <c r="AM44" s="818"/>
      <c r="AN44" s="818"/>
      <c r="AO44" s="818"/>
      <c r="AP44" s="818"/>
      <c r="AQ44" s="818"/>
      <c r="AR44" s="818"/>
      <c r="AS44" s="818"/>
      <c r="AT44" s="818"/>
      <c r="AU44" s="818"/>
      <c r="AV44" s="818"/>
      <c r="AW44" s="818"/>
      <c r="AX44" s="818"/>
      <c r="AY44" s="818"/>
      <c r="AZ44" s="823"/>
      <c r="BA44" s="823"/>
      <c r="BB44" s="823"/>
      <c r="BC44" s="823"/>
      <c r="BD44" s="823"/>
      <c r="BE44" s="815"/>
      <c r="BF44" s="815"/>
      <c r="BG44" s="815"/>
      <c r="BH44" s="815"/>
      <c r="BI44" s="816"/>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7"/>
      <c r="AL45" s="818"/>
      <c r="AM45" s="818"/>
      <c r="AN45" s="818"/>
      <c r="AO45" s="818"/>
      <c r="AP45" s="818"/>
      <c r="AQ45" s="818"/>
      <c r="AR45" s="818"/>
      <c r="AS45" s="818"/>
      <c r="AT45" s="818"/>
      <c r="AU45" s="818"/>
      <c r="AV45" s="818"/>
      <c r="AW45" s="818"/>
      <c r="AX45" s="818"/>
      <c r="AY45" s="818"/>
      <c r="AZ45" s="823"/>
      <c r="BA45" s="823"/>
      <c r="BB45" s="823"/>
      <c r="BC45" s="823"/>
      <c r="BD45" s="823"/>
      <c r="BE45" s="815"/>
      <c r="BF45" s="815"/>
      <c r="BG45" s="815"/>
      <c r="BH45" s="815"/>
      <c r="BI45" s="816"/>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7"/>
      <c r="AL46" s="818"/>
      <c r="AM46" s="818"/>
      <c r="AN46" s="818"/>
      <c r="AO46" s="818"/>
      <c r="AP46" s="818"/>
      <c r="AQ46" s="818"/>
      <c r="AR46" s="818"/>
      <c r="AS46" s="818"/>
      <c r="AT46" s="818"/>
      <c r="AU46" s="818"/>
      <c r="AV46" s="818"/>
      <c r="AW46" s="818"/>
      <c r="AX46" s="818"/>
      <c r="AY46" s="818"/>
      <c r="AZ46" s="823"/>
      <c r="BA46" s="823"/>
      <c r="BB46" s="823"/>
      <c r="BC46" s="823"/>
      <c r="BD46" s="823"/>
      <c r="BE46" s="815"/>
      <c r="BF46" s="815"/>
      <c r="BG46" s="815"/>
      <c r="BH46" s="815"/>
      <c r="BI46" s="816"/>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7"/>
      <c r="AL47" s="818"/>
      <c r="AM47" s="818"/>
      <c r="AN47" s="818"/>
      <c r="AO47" s="818"/>
      <c r="AP47" s="818"/>
      <c r="AQ47" s="818"/>
      <c r="AR47" s="818"/>
      <c r="AS47" s="818"/>
      <c r="AT47" s="818"/>
      <c r="AU47" s="818"/>
      <c r="AV47" s="818"/>
      <c r="AW47" s="818"/>
      <c r="AX47" s="818"/>
      <c r="AY47" s="818"/>
      <c r="AZ47" s="823"/>
      <c r="BA47" s="823"/>
      <c r="BB47" s="823"/>
      <c r="BC47" s="823"/>
      <c r="BD47" s="823"/>
      <c r="BE47" s="815"/>
      <c r="BF47" s="815"/>
      <c r="BG47" s="815"/>
      <c r="BH47" s="815"/>
      <c r="BI47" s="816"/>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7"/>
      <c r="AL48" s="818"/>
      <c r="AM48" s="818"/>
      <c r="AN48" s="818"/>
      <c r="AO48" s="818"/>
      <c r="AP48" s="818"/>
      <c r="AQ48" s="818"/>
      <c r="AR48" s="818"/>
      <c r="AS48" s="818"/>
      <c r="AT48" s="818"/>
      <c r="AU48" s="818"/>
      <c r="AV48" s="818"/>
      <c r="AW48" s="818"/>
      <c r="AX48" s="818"/>
      <c r="AY48" s="818"/>
      <c r="AZ48" s="823"/>
      <c r="BA48" s="823"/>
      <c r="BB48" s="823"/>
      <c r="BC48" s="823"/>
      <c r="BD48" s="823"/>
      <c r="BE48" s="815"/>
      <c r="BF48" s="815"/>
      <c r="BG48" s="815"/>
      <c r="BH48" s="815"/>
      <c r="BI48" s="816"/>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7"/>
      <c r="AL49" s="818"/>
      <c r="AM49" s="818"/>
      <c r="AN49" s="818"/>
      <c r="AO49" s="818"/>
      <c r="AP49" s="818"/>
      <c r="AQ49" s="818"/>
      <c r="AR49" s="818"/>
      <c r="AS49" s="818"/>
      <c r="AT49" s="818"/>
      <c r="AU49" s="818"/>
      <c r="AV49" s="818"/>
      <c r="AW49" s="818"/>
      <c r="AX49" s="818"/>
      <c r="AY49" s="818"/>
      <c r="AZ49" s="823"/>
      <c r="BA49" s="823"/>
      <c r="BB49" s="823"/>
      <c r="BC49" s="823"/>
      <c r="BD49" s="823"/>
      <c r="BE49" s="815"/>
      <c r="BF49" s="815"/>
      <c r="BG49" s="815"/>
      <c r="BH49" s="815"/>
      <c r="BI49" s="816"/>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4"/>
      <c r="R50" s="825"/>
      <c r="S50" s="825"/>
      <c r="T50" s="825"/>
      <c r="U50" s="825"/>
      <c r="V50" s="825"/>
      <c r="W50" s="825"/>
      <c r="X50" s="825"/>
      <c r="Y50" s="825"/>
      <c r="Z50" s="825"/>
      <c r="AA50" s="825"/>
      <c r="AB50" s="825"/>
      <c r="AC50" s="825"/>
      <c r="AD50" s="825"/>
      <c r="AE50" s="826"/>
      <c r="AF50" s="749"/>
      <c r="AG50" s="750"/>
      <c r="AH50" s="750"/>
      <c r="AI50" s="750"/>
      <c r="AJ50" s="751"/>
      <c r="AK50" s="827"/>
      <c r="AL50" s="825"/>
      <c r="AM50" s="825"/>
      <c r="AN50" s="825"/>
      <c r="AO50" s="825"/>
      <c r="AP50" s="825"/>
      <c r="AQ50" s="825"/>
      <c r="AR50" s="825"/>
      <c r="AS50" s="825"/>
      <c r="AT50" s="825"/>
      <c r="AU50" s="825"/>
      <c r="AV50" s="825"/>
      <c r="AW50" s="825"/>
      <c r="AX50" s="825"/>
      <c r="AY50" s="825"/>
      <c r="AZ50" s="828"/>
      <c r="BA50" s="828"/>
      <c r="BB50" s="828"/>
      <c r="BC50" s="828"/>
      <c r="BD50" s="828"/>
      <c r="BE50" s="815"/>
      <c r="BF50" s="815"/>
      <c r="BG50" s="815"/>
      <c r="BH50" s="815"/>
      <c r="BI50" s="816"/>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4"/>
      <c r="R51" s="825"/>
      <c r="S51" s="825"/>
      <c r="T51" s="825"/>
      <c r="U51" s="825"/>
      <c r="V51" s="825"/>
      <c r="W51" s="825"/>
      <c r="X51" s="825"/>
      <c r="Y51" s="825"/>
      <c r="Z51" s="825"/>
      <c r="AA51" s="825"/>
      <c r="AB51" s="825"/>
      <c r="AC51" s="825"/>
      <c r="AD51" s="825"/>
      <c r="AE51" s="826"/>
      <c r="AF51" s="749"/>
      <c r="AG51" s="750"/>
      <c r="AH51" s="750"/>
      <c r="AI51" s="750"/>
      <c r="AJ51" s="751"/>
      <c r="AK51" s="827"/>
      <c r="AL51" s="825"/>
      <c r="AM51" s="825"/>
      <c r="AN51" s="825"/>
      <c r="AO51" s="825"/>
      <c r="AP51" s="825"/>
      <c r="AQ51" s="825"/>
      <c r="AR51" s="825"/>
      <c r="AS51" s="825"/>
      <c r="AT51" s="825"/>
      <c r="AU51" s="825"/>
      <c r="AV51" s="825"/>
      <c r="AW51" s="825"/>
      <c r="AX51" s="825"/>
      <c r="AY51" s="825"/>
      <c r="AZ51" s="828"/>
      <c r="BA51" s="828"/>
      <c r="BB51" s="828"/>
      <c r="BC51" s="828"/>
      <c r="BD51" s="828"/>
      <c r="BE51" s="815"/>
      <c r="BF51" s="815"/>
      <c r="BG51" s="815"/>
      <c r="BH51" s="815"/>
      <c r="BI51" s="816"/>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4"/>
      <c r="R52" s="825"/>
      <c r="S52" s="825"/>
      <c r="T52" s="825"/>
      <c r="U52" s="825"/>
      <c r="V52" s="825"/>
      <c r="W52" s="825"/>
      <c r="X52" s="825"/>
      <c r="Y52" s="825"/>
      <c r="Z52" s="825"/>
      <c r="AA52" s="825"/>
      <c r="AB52" s="825"/>
      <c r="AC52" s="825"/>
      <c r="AD52" s="825"/>
      <c r="AE52" s="826"/>
      <c r="AF52" s="749"/>
      <c r="AG52" s="750"/>
      <c r="AH52" s="750"/>
      <c r="AI52" s="750"/>
      <c r="AJ52" s="751"/>
      <c r="AK52" s="827"/>
      <c r="AL52" s="825"/>
      <c r="AM52" s="825"/>
      <c r="AN52" s="825"/>
      <c r="AO52" s="825"/>
      <c r="AP52" s="825"/>
      <c r="AQ52" s="825"/>
      <c r="AR52" s="825"/>
      <c r="AS52" s="825"/>
      <c r="AT52" s="825"/>
      <c r="AU52" s="825"/>
      <c r="AV52" s="825"/>
      <c r="AW52" s="825"/>
      <c r="AX52" s="825"/>
      <c r="AY52" s="825"/>
      <c r="AZ52" s="828"/>
      <c r="BA52" s="828"/>
      <c r="BB52" s="828"/>
      <c r="BC52" s="828"/>
      <c r="BD52" s="828"/>
      <c r="BE52" s="815"/>
      <c r="BF52" s="815"/>
      <c r="BG52" s="815"/>
      <c r="BH52" s="815"/>
      <c r="BI52" s="816"/>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4"/>
      <c r="R53" s="825"/>
      <c r="S53" s="825"/>
      <c r="T53" s="825"/>
      <c r="U53" s="825"/>
      <c r="V53" s="825"/>
      <c r="W53" s="825"/>
      <c r="X53" s="825"/>
      <c r="Y53" s="825"/>
      <c r="Z53" s="825"/>
      <c r="AA53" s="825"/>
      <c r="AB53" s="825"/>
      <c r="AC53" s="825"/>
      <c r="AD53" s="825"/>
      <c r="AE53" s="826"/>
      <c r="AF53" s="749"/>
      <c r="AG53" s="750"/>
      <c r="AH53" s="750"/>
      <c r="AI53" s="750"/>
      <c r="AJ53" s="751"/>
      <c r="AK53" s="827"/>
      <c r="AL53" s="825"/>
      <c r="AM53" s="825"/>
      <c r="AN53" s="825"/>
      <c r="AO53" s="825"/>
      <c r="AP53" s="825"/>
      <c r="AQ53" s="825"/>
      <c r="AR53" s="825"/>
      <c r="AS53" s="825"/>
      <c r="AT53" s="825"/>
      <c r="AU53" s="825"/>
      <c r="AV53" s="825"/>
      <c r="AW53" s="825"/>
      <c r="AX53" s="825"/>
      <c r="AY53" s="825"/>
      <c r="AZ53" s="828"/>
      <c r="BA53" s="828"/>
      <c r="BB53" s="828"/>
      <c r="BC53" s="828"/>
      <c r="BD53" s="828"/>
      <c r="BE53" s="815"/>
      <c r="BF53" s="815"/>
      <c r="BG53" s="815"/>
      <c r="BH53" s="815"/>
      <c r="BI53" s="816"/>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4"/>
      <c r="R54" s="825"/>
      <c r="S54" s="825"/>
      <c r="T54" s="825"/>
      <c r="U54" s="825"/>
      <c r="V54" s="825"/>
      <c r="W54" s="825"/>
      <c r="X54" s="825"/>
      <c r="Y54" s="825"/>
      <c r="Z54" s="825"/>
      <c r="AA54" s="825"/>
      <c r="AB54" s="825"/>
      <c r="AC54" s="825"/>
      <c r="AD54" s="825"/>
      <c r="AE54" s="826"/>
      <c r="AF54" s="749"/>
      <c r="AG54" s="750"/>
      <c r="AH54" s="750"/>
      <c r="AI54" s="750"/>
      <c r="AJ54" s="751"/>
      <c r="AK54" s="827"/>
      <c r="AL54" s="825"/>
      <c r="AM54" s="825"/>
      <c r="AN54" s="825"/>
      <c r="AO54" s="825"/>
      <c r="AP54" s="825"/>
      <c r="AQ54" s="825"/>
      <c r="AR54" s="825"/>
      <c r="AS54" s="825"/>
      <c r="AT54" s="825"/>
      <c r="AU54" s="825"/>
      <c r="AV54" s="825"/>
      <c r="AW54" s="825"/>
      <c r="AX54" s="825"/>
      <c r="AY54" s="825"/>
      <c r="AZ54" s="828"/>
      <c r="BA54" s="828"/>
      <c r="BB54" s="828"/>
      <c r="BC54" s="828"/>
      <c r="BD54" s="828"/>
      <c r="BE54" s="815"/>
      <c r="BF54" s="815"/>
      <c r="BG54" s="815"/>
      <c r="BH54" s="815"/>
      <c r="BI54" s="816"/>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4"/>
      <c r="R55" s="825"/>
      <c r="S55" s="825"/>
      <c r="T55" s="825"/>
      <c r="U55" s="825"/>
      <c r="V55" s="825"/>
      <c r="W55" s="825"/>
      <c r="X55" s="825"/>
      <c r="Y55" s="825"/>
      <c r="Z55" s="825"/>
      <c r="AA55" s="825"/>
      <c r="AB55" s="825"/>
      <c r="AC55" s="825"/>
      <c r="AD55" s="825"/>
      <c r="AE55" s="826"/>
      <c r="AF55" s="749"/>
      <c r="AG55" s="750"/>
      <c r="AH55" s="750"/>
      <c r="AI55" s="750"/>
      <c r="AJ55" s="751"/>
      <c r="AK55" s="827"/>
      <c r="AL55" s="825"/>
      <c r="AM55" s="825"/>
      <c r="AN55" s="825"/>
      <c r="AO55" s="825"/>
      <c r="AP55" s="825"/>
      <c r="AQ55" s="825"/>
      <c r="AR55" s="825"/>
      <c r="AS55" s="825"/>
      <c r="AT55" s="825"/>
      <c r="AU55" s="825"/>
      <c r="AV55" s="825"/>
      <c r="AW55" s="825"/>
      <c r="AX55" s="825"/>
      <c r="AY55" s="825"/>
      <c r="AZ55" s="828"/>
      <c r="BA55" s="828"/>
      <c r="BB55" s="828"/>
      <c r="BC55" s="828"/>
      <c r="BD55" s="828"/>
      <c r="BE55" s="815"/>
      <c r="BF55" s="815"/>
      <c r="BG55" s="815"/>
      <c r="BH55" s="815"/>
      <c r="BI55" s="816"/>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4"/>
      <c r="R56" s="825"/>
      <c r="S56" s="825"/>
      <c r="T56" s="825"/>
      <c r="U56" s="825"/>
      <c r="V56" s="825"/>
      <c r="W56" s="825"/>
      <c r="X56" s="825"/>
      <c r="Y56" s="825"/>
      <c r="Z56" s="825"/>
      <c r="AA56" s="825"/>
      <c r="AB56" s="825"/>
      <c r="AC56" s="825"/>
      <c r="AD56" s="825"/>
      <c r="AE56" s="826"/>
      <c r="AF56" s="749"/>
      <c r="AG56" s="750"/>
      <c r="AH56" s="750"/>
      <c r="AI56" s="750"/>
      <c r="AJ56" s="751"/>
      <c r="AK56" s="827"/>
      <c r="AL56" s="825"/>
      <c r="AM56" s="825"/>
      <c r="AN56" s="825"/>
      <c r="AO56" s="825"/>
      <c r="AP56" s="825"/>
      <c r="AQ56" s="825"/>
      <c r="AR56" s="825"/>
      <c r="AS56" s="825"/>
      <c r="AT56" s="825"/>
      <c r="AU56" s="825"/>
      <c r="AV56" s="825"/>
      <c r="AW56" s="825"/>
      <c r="AX56" s="825"/>
      <c r="AY56" s="825"/>
      <c r="AZ56" s="828"/>
      <c r="BA56" s="828"/>
      <c r="BB56" s="828"/>
      <c r="BC56" s="828"/>
      <c r="BD56" s="828"/>
      <c r="BE56" s="815"/>
      <c r="BF56" s="815"/>
      <c r="BG56" s="815"/>
      <c r="BH56" s="815"/>
      <c r="BI56" s="816"/>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4"/>
      <c r="R57" s="825"/>
      <c r="S57" s="825"/>
      <c r="T57" s="825"/>
      <c r="U57" s="825"/>
      <c r="V57" s="825"/>
      <c r="W57" s="825"/>
      <c r="X57" s="825"/>
      <c r="Y57" s="825"/>
      <c r="Z57" s="825"/>
      <c r="AA57" s="825"/>
      <c r="AB57" s="825"/>
      <c r="AC57" s="825"/>
      <c r="AD57" s="825"/>
      <c r="AE57" s="826"/>
      <c r="AF57" s="749"/>
      <c r="AG57" s="750"/>
      <c r="AH57" s="750"/>
      <c r="AI57" s="750"/>
      <c r="AJ57" s="751"/>
      <c r="AK57" s="827"/>
      <c r="AL57" s="825"/>
      <c r="AM57" s="825"/>
      <c r="AN57" s="825"/>
      <c r="AO57" s="825"/>
      <c r="AP57" s="825"/>
      <c r="AQ57" s="825"/>
      <c r="AR57" s="825"/>
      <c r="AS57" s="825"/>
      <c r="AT57" s="825"/>
      <c r="AU57" s="825"/>
      <c r="AV57" s="825"/>
      <c r="AW57" s="825"/>
      <c r="AX57" s="825"/>
      <c r="AY57" s="825"/>
      <c r="AZ57" s="828"/>
      <c r="BA57" s="828"/>
      <c r="BB57" s="828"/>
      <c r="BC57" s="828"/>
      <c r="BD57" s="828"/>
      <c r="BE57" s="815"/>
      <c r="BF57" s="815"/>
      <c r="BG57" s="815"/>
      <c r="BH57" s="815"/>
      <c r="BI57" s="816"/>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4"/>
      <c r="R58" s="825"/>
      <c r="S58" s="825"/>
      <c r="T58" s="825"/>
      <c r="U58" s="825"/>
      <c r="V58" s="825"/>
      <c r="W58" s="825"/>
      <c r="X58" s="825"/>
      <c r="Y58" s="825"/>
      <c r="Z58" s="825"/>
      <c r="AA58" s="825"/>
      <c r="AB58" s="825"/>
      <c r="AC58" s="825"/>
      <c r="AD58" s="825"/>
      <c r="AE58" s="826"/>
      <c r="AF58" s="749"/>
      <c r="AG58" s="750"/>
      <c r="AH58" s="750"/>
      <c r="AI58" s="750"/>
      <c r="AJ58" s="751"/>
      <c r="AK58" s="827"/>
      <c r="AL58" s="825"/>
      <c r="AM58" s="825"/>
      <c r="AN58" s="825"/>
      <c r="AO58" s="825"/>
      <c r="AP58" s="825"/>
      <c r="AQ58" s="825"/>
      <c r="AR58" s="825"/>
      <c r="AS58" s="825"/>
      <c r="AT58" s="825"/>
      <c r="AU58" s="825"/>
      <c r="AV58" s="825"/>
      <c r="AW58" s="825"/>
      <c r="AX58" s="825"/>
      <c r="AY58" s="825"/>
      <c r="AZ58" s="828"/>
      <c r="BA58" s="828"/>
      <c r="BB58" s="828"/>
      <c r="BC58" s="828"/>
      <c r="BD58" s="828"/>
      <c r="BE58" s="815"/>
      <c r="BF58" s="815"/>
      <c r="BG58" s="815"/>
      <c r="BH58" s="815"/>
      <c r="BI58" s="816"/>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4"/>
      <c r="R59" s="825"/>
      <c r="S59" s="825"/>
      <c r="T59" s="825"/>
      <c r="U59" s="825"/>
      <c r="V59" s="825"/>
      <c r="W59" s="825"/>
      <c r="X59" s="825"/>
      <c r="Y59" s="825"/>
      <c r="Z59" s="825"/>
      <c r="AA59" s="825"/>
      <c r="AB59" s="825"/>
      <c r="AC59" s="825"/>
      <c r="AD59" s="825"/>
      <c r="AE59" s="826"/>
      <c r="AF59" s="749"/>
      <c r="AG59" s="750"/>
      <c r="AH59" s="750"/>
      <c r="AI59" s="750"/>
      <c r="AJ59" s="751"/>
      <c r="AK59" s="827"/>
      <c r="AL59" s="825"/>
      <c r="AM59" s="825"/>
      <c r="AN59" s="825"/>
      <c r="AO59" s="825"/>
      <c r="AP59" s="825"/>
      <c r="AQ59" s="825"/>
      <c r="AR59" s="825"/>
      <c r="AS59" s="825"/>
      <c r="AT59" s="825"/>
      <c r="AU59" s="825"/>
      <c r="AV59" s="825"/>
      <c r="AW59" s="825"/>
      <c r="AX59" s="825"/>
      <c r="AY59" s="825"/>
      <c r="AZ59" s="828"/>
      <c r="BA59" s="828"/>
      <c r="BB59" s="828"/>
      <c r="BC59" s="828"/>
      <c r="BD59" s="828"/>
      <c r="BE59" s="815"/>
      <c r="BF59" s="815"/>
      <c r="BG59" s="815"/>
      <c r="BH59" s="815"/>
      <c r="BI59" s="816"/>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4"/>
      <c r="R60" s="825"/>
      <c r="S60" s="825"/>
      <c r="T60" s="825"/>
      <c r="U60" s="825"/>
      <c r="V60" s="825"/>
      <c r="W60" s="825"/>
      <c r="X60" s="825"/>
      <c r="Y60" s="825"/>
      <c r="Z60" s="825"/>
      <c r="AA60" s="825"/>
      <c r="AB60" s="825"/>
      <c r="AC60" s="825"/>
      <c r="AD60" s="825"/>
      <c r="AE60" s="826"/>
      <c r="AF60" s="749"/>
      <c r="AG60" s="750"/>
      <c r="AH60" s="750"/>
      <c r="AI60" s="750"/>
      <c r="AJ60" s="751"/>
      <c r="AK60" s="827"/>
      <c r="AL60" s="825"/>
      <c r="AM60" s="825"/>
      <c r="AN60" s="825"/>
      <c r="AO60" s="825"/>
      <c r="AP60" s="825"/>
      <c r="AQ60" s="825"/>
      <c r="AR60" s="825"/>
      <c r="AS60" s="825"/>
      <c r="AT60" s="825"/>
      <c r="AU60" s="825"/>
      <c r="AV60" s="825"/>
      <c r="AW60" s="825"/>
      <c r="AX60" s="825"/>
      <c r="AY60" s="825"/>
      <c r="AZ60" s="828"/>
      <c r="BA60" s="828"/>
      <c r="BB60" s="828"/>
      <c r="BC60" s="828"/>
      <c r="BD60" s="828"/>
      <c r="BE60" s="815"/>
      <c r="BF60" s="815"/>
      <c r="BG60" s="815"/>
      <c r="BH60" s="815"/>
      <c r="BI60" s="816"/>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4"/>
      <c r="R61" s="825"/>
      <c r="S61" s="825"/>
      <c r="T61" s="825"/>
      <c r="U61" s="825"/>
      <c r="V61" s="825"/>
      <c r="W61" s="825"/>
      <c r="X61" s="825"/>
      <c r="Y61" s="825"/>
      <c r="Z61" s="825"/>
      <c r="AA61" s="825"/>
      <c r="AB61" s="825"/>
      <c r="AC61" s="825"/>
      <c r="AD61" s="825"/>
      <c r="AE61" s="826"/>
      <c r="AF61" s="749"/>
      <c r="AG61" s="750"/>
      <c r="AH61" s="750"/>
      <c r="AI61" s="750"/>
      <c r="AJ61" s="751"/>
      <c r="AK61" s="827"/>
      <c r="AL61" s="825"/>
      <c r="AM61" s="825"/>
      <c r="AN61" s="825"/>
      <c r="AO61" s="825"/>
      <c r="AP61" s="825"/>
      <c r="AQ61" s="825"/>
      <c r="AR61" s="825"/>
      <c r="AS61" s="825"/>
      <c r="AT61" s="825"/>
      <c r="AU61" s="825"/>
      <c r="AV61" s="825"/>
      <c r="AW61" s="825"/>
      <c r="AX61" s="825"/>
      <c r="AY61" s="825"/>
      <c r="AZ61" s="828"/>
      <c r="BA61" s="828"/>
      <c r="BB61" s="828"/>
      <c r="BC61" s="828"/>
      <c r="BD61" s="828"/>
      <c r="BE61" s="815"/>
      <c r="BF61" s="815"/>
      <c r="BG61" s="815"/>
      <c r="BH61" s="815"/>
      <c r="BI61" s="816"/>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4"/>
      <c r="R62" s="825"/>
      <c r="S62" s="825"/>
      <c r="T62" s="825"/>
      <c r="U62" s="825"/>
      <c r="V62" s="825"/>
      <c r="W62" s="825"/>
      <c r="X62" s="825"/>
      <c r="Y62" s="825"/>
      <c r="Z62" s="825"/>
      <c r="AA62" s="825"/>
      <c r="AB62" s="825"/>
      <c r="AC62" s="825"/>
      <c r="AD62" s="825"/>
      <c r="AE62" s="826"/>
      <c r="AF62" s="749"/>
      <c r="AG62" s="750"/>
      <c r="AH62" s="750"/>
      <c r="AI62" s="750"/>
      <c r="AJ62" s="751"/>
      <c r="AK62" s="827"/>
      <c r="AL62" s="825"/>
      <c r="AM62" s="825"/>
      <c r="AN62" s="825"/>
      <c r="AO62" s="825"/>
      <c r="AP62" s="825"/>
      <c r="AQ62" s="825"/>
      <c r="AR62" s="825"/>
      <c r="AS62" s="825"/>
      <c r="AT62" s="825"/>
      <c r="AU62" s="825"/>
      <c r="AV62" s="825"/>
      <c r="AW62" s="825"/>
      <c r="AX62" s="825"/>
      <c r="AY62" s="825"/>
      <c r="AZ62" s="828"/>
      <c r="BA62" s="828"/>
      <c r="BB62" s="828"/>
      <c r="BC62" s="828"/>
      <c r="BD62" s="828"/>
      <c r="BE62" s="815"/>
      <c r="BF62" s="815"/>
      <c r="BG62" s="815"/>
      <c r="BH62" s="815"/>
      <c r="BI62" s="816"/>
      <c r="BJ62" s="836" t="s">
        <v>387</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362</v>
      </c>
      <c r="B63" s="778" t="s">
        <v>388</v>
      </c>
      <c r="C63" s="779"/>
      <c r="D63" s="779"/>
      <c r="E63" s="779"/>
      <c r="F63" s="779"/>
      <c r="G63" s="779"/>
      <c r="H63" s="779"/>
      <c r="I63" s="779"/>
      <c r="J63" s="779"/>
      <c r="K63" s="779"/>
      <c r="L63" s="779"/>
      <c r="M63" s="779"/>
      <c r="N63" s="779"/>
      <c r="O63" s="779"/>
      <c r="P63" s="780"/>
      <c r="Q63" s="829"/>
      <c r="R63" s="830"/>
      <c r="S63" s="830"/>
      <c r="T63" s="830"/>
      <c r="U63" s="830"/>
      <c r="V63" s="830"/>
      <c r="W63" s="830"/>
      <c r="X63" s="830"/>
      <c r="Y63" s="830"/>
      <c r="Z63" s="830"/>
      <c r="AA63" s="830"/>
      <c r="AB63" s="830"/>
      <c r="AC63" s="830"/>
      <c r="AD63" s="830"/>
      <c r="AE63" s="831"/>
      <c r="AF63" s="832">
        <v>1341</v>
      </c>
      <c r="AG63" s="833"/>
      <c r="AH63" s="833"/>
      <c r="AI63" s="833"/>
      <c r="AJ63" s="834"/>
      <c r="AK63" s="835"/>
      <c r="AL63" s="830"/>
      <c r="AM63" s="830"/>
      <c r="AN63" s="830"/>
      <c r="AO63" s="830"/>
      <c r="AP63" s="833">
        <v>11674</v>
      </c>
      <c r="AQ63" s="833"/>
      <c r="AR63" s="833"/>
      <c r="AS63" s="833"/>
      <c r="AT63" s="833"/>
      <c r="AU63" s="833">
        <v>6431</v>
      </c>
      <c r="AV63" s="833"/>
      <c r="AW63" s="833"/>
      <c r="AX63" s="833"/>
      <c r="AY63" s="833"/>
      <c r="AZ63" s="837"/>
      <c r="BA63" s="837"/>
      <c r="BB63" s="837"/>
      <c r="BC63" s="837"/>
      <c r="BD63" s="837"/>
      <c r="BE63" s="838"/>
      <c r="BF63" s="838"/>
      <c r="BG63" s="838"/>
      <c r="BH63" s="838"/>
      <c r="BI63" s="839"/>
      <c r="BJ63" s="840" t="s">
        <v>109</v>
      </c>
      <c r="BK63" s="841"/>
      <c r="BL63" s="841"/>
      <c r="BM63" s="841"/>
      <c r="BN63" s="842"/>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389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390</v>
      </c>
      <c r="B66" s="729"/>
      <c r="C66" s="729"/>
      <c r="D66" s="729"/>
      <c r="E66" s="729"/>
      <c r="F66" s="729"/>
      <c r="G66" s="729"/>
      <c r="H66" s="729"/>
      <c r="I66" s="729"/>
      <c r="J66" s="729"/>
      <c r="K66" s="729"/>
      <c r="L66" s="729"/>
      <c r="M66" s="729"/>
      <c r="N66" s="729"/>
      <c r="O66" s="729"/>
      <c r="P66" s="730"/>
      <c r="Q66" s="705" t="s">
        <v>391</v>
      </c>
      <c r="R66" s="706"/>
      <c r="S66" s="706"/>
      <c r="T66" s="706"/>
      <c r="U66" s="707"/>
      <c r="V66" s="705" t="s">
        <v>392</v>
      </c>
      <c r="W66" s="706"/>
      <c r="X66" s="706"/>
      <c r="Y66" s="706"/>
      <c r="Z66" s="707"/>
      <c r="AA66" s="705" t="s">
        <v>393</v>
      </c>
      <c r="AB66" s="706"/>
      <c r="AC66" s="706"/>
      <c r="AD66" s="706"/>
      <c r="AE66" s="707"/>
      <c r="AF66" s="843" t="s">
        <v>394</v>
      </c>
      <c r="AG66" s="801"/>
      <c r="AH66" s="801"/>
      <c r="AI66" s="801"/>
      <c r="AJ66" s="844"/>
      <c r="AK66" s="705" t="s">
        <v>395</v>
      </c>
      <c r="AL66" s="729"/>
      <c r="AM66" s="729"/>
      <c r="AN66" s="729"/>
      <c r="AO66" s="730"/>
      <c r="AP66" s="705" t="s">
        <v>396</v>
      </c>
      <c r="AQ66" s="706"/>
      <c r="AR66" s="706"/>
      <c r="AS66" s="706"/>
      <c r="AT66" s="707"/>
      <c r="AU66" s="705" t="s">
        <v>397</v>
      </c>
      <c r="AV66" s="706"/>
      <c r="AW66" s="706"/>
      <c r="AX66" s="706"/>
      <c r="AY66" s="707"/>
      <c r="AZ66" s="705" t="s">
        <v>350</v>
      </c>
      <c r="BA66" s="706"/>
      <c r="BB66" s="706"/>
      <c r="BC66" s="706"/>
      <c r="BD66" s="717"/>
      <c r="BE66" s="216"/>
      <c r="BF66" s="216"/>
      <c r="BG66" s="216"/>
      <c r="BH66" s="216"/>
      <c r="BI66" s="216"/>
      <c r="BJ66" s="216"/>
      <c r="BK66" s="216"/>
      <c r="BL66" s="216"/>
      <c r="BM66" s="216"/>
      <c r="BN66" s="216"/>
      <c r="BO66" s="216"/>
      <c r="BP66" s="216"/>
      <c r="BQ66" s="213">
        <v>60</v>
      </c>
      <c r="BR66" s="218"/>
      <c r="BS66" s="854"/>
      <c r="BT66" s="855"/>
      <c r="BU66" s="855"/>
      <c r="BV66" s="855"/>
      <c r="BW66" s="855"/>
      <c r="BX66" s="855"/>
      <c r="BY66" s="855"/>
      <c r="BZ66" s="855"/>
      <c r="CA66" s="855"/>
      <c r="CB66" s="855"/>
      <c r="CC66" s="855"/>
      <c r="CD66" s="855"/>
      <c r="CE66" s="855"/>
      <c r="CF66" s="855"/>
      <c r="CG66" s="856"/>
      <c r="CH66" s="851"/>
      <c r="CI66" s="852"/>
      <c r="CJ66" s="852"/>
      <c r="CK66" s="852"/>
      <c r="CL66" s="853"/>
      <c r="CM66" s="851"/>
      <c r="CN66" s="852"/>
      <c r="CO66" s="852"/>
      <c r="CP66" s="852"/>
      <c r="CQ66" s="853"/>
      <c r="CR66" s="851"/>
      <c r="CS66" s="852"/>
      <c r="CT66" s="852"/>
      <c r="CU66" s="852"/>
      <c r="CV66" s="853"/>
      <c r="CW66" s="851"/>
      <c r="CX66" s="852"/>
      <c r="CY66" s="852"/>
      <c r="CZ66" s="852"/>
      <c r="DA66" s="853"/>
      <c r="DB66" s="851"/>
      <c r="DC66" s="852"/>
      <c r="DD66" s="852"/>
      <c r="DE66" s="852"/>
      <c r="DF66" s="853"/>
      <c r="DG66" s="851"/>
      <c r="DH66" s="852"/>
      <c r="DI66" s="852"/>
      <c r="DJ66" s="852"/>
      <c r="DK66" s="853"/>
      <c r="DL66" s="851"/>
      <c r="DM66" s="852"/>
      <c r="DN66" s="852"/>
      <c r="DO66" s="852"/>
      <c r="DP66" s="853"/>
      <c r="DQ66" s="851"/>
      <c r="DR66" s="852"/>
      <c r="DS66" s="852"/>
      <c r="DT66" s="852"/>
      <c r="DU66" s="853"/>
      <c r="DV66" s="848"/>
      <c r="DW66" s="849"/>
      <c r="DX66" s="849"/>
      <c r="DY66" s="849"/>
      <c r="DZ66" s="850"/>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5"/>
      <c r="AG67" s="804"/>
      <c r="AH67" s="804"/>
      <c r="AI67" s="804"/>
      <c r="AJ67" s="846"/>
      <c r="AK67" s="847"/>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4"/>
      <c r="BT67" s="855"/>
      <c r="BU67" s="855"/>
      <c r="BV67" s="855"/>
      <c r="BW67" s="855"/>
      <c r="BX67" s="855"/>
      <c r="BY67" s="855"/>
      <c r="BZ67" s="855"/>
      <c r="CA67" s="855"/>
      <c r="CB67" s="855"/>
      <c r="CC67" s="855"/>
      <c r="CD67" s="855"/>
      <c r="CE67" s="855"/>
      <c r="CF67" s="855"/>
      <c r="CG67" s="856"/>
      <c r="CH67" s="851"/>
      <c r="CI67" s="852"/>
      <c r="CJ67" s="852"/>
      <c r="CK67" s="852"/>
      <c r="CL67" s="853"/>
      <c r="CM67" s="851"/>
      <c r="CN67" s="852"/>
      <c r="CO67" s="852"/>
      <c r="CP67" s="852"/>
      <c r="CQ67" s="853"/>
      <c r="CR67" s="851"/>
      <c r="CS67" s="852"/>
      <c r="CT67" s="852"/>
      <c r="CU67" s="852"/>
      <c r="CV67" s="853"/>
      <c r="CW67" s="851"/>
      <c r="CX67" s="852"/>
      <c r="CY67" s="852"/>
      <c r="CZ67" s="852"/>
      <c r="DA67" s="853"/>
      <c r="DB67" s="851"/>
      <c r="DC67" s="852"/>
      <c r="DD67" s="852"/>
      <c r="DE67" s="852"/>
      <c r="DF67" s="853"/>
      <c r="DG67" s="851"/>
      <c r="DH67" s="852"/>
      <c r="DI67" s="852"/>
      <c r="DJ67" s="852"/>
      <c r="DK67" s="853"/>
      <c r="DL67" s="851"/>
      <c r="DM67" s="852"/>
      <c r="DN67" s="852"/>
      <c r="DO67" s="852"/>
      <c r="DP67" s="853"/>
      <c r="DQ67" s="851"/>
      <c r="DR67" s="852"/>
      <c r="DS67" s="852"/>
      <c r="DT67" s="852"/>
      <c r="DU67" s="853"/>
      <c r="DV67" s="848"/>
      <c r="DW67" s="849"/>
      <c r="DX67" s="849"/>
      <c r="DY67" s="849"/>
      <c r="DZ67" s="850"/>
      <c r="EA67" s="197"/>
    </row>
    <row r="68" spans="1:131" s="198" customFormat="1" ht="26.25" customHeight="1" thickTop="1">
      <c r="A68" s="209">
        <v>1</v>
      </c>
      <c r="B68" s="860" t="s">
        <v>554</v>
      </c>
      <c r="C68" s="861"/>
      <c r="D68" s="861"/>
      <c r="E68" s="861"/>
      <c r="F68" s="861"/>
      <c r="G68" s="861"/>
      <c r="H68" s="861"/>
      <c r="I68" s="861"/>
      <c r="J68" s="861"/>
      <c r="K68" s="861"/>
      <c r="L68" s="861"/>
      <c r="M68" s="861"/>
      <c r="N68" s="861"/>
      <c r="O68" s="861"/>
      <c r="P68" s="862"/>
      <c r="Q68" s="863">
        <v>1077</v>
      </c>
      <c r="R68" s="857"/>
      <c r="S68" s="857"/>
      <c r="T68" s="857"/>
      <c r="U68" s="857"/>
      <c r="V68" s="857">
        <v>1052</v>
      </c>
      <c r="W68" s="857"/>
      <c r="X68" s="857"/>
      <c r="Y68" s="857"/>
      <c r="Z68" s="857"/>
      <c r="AA68" s="864">
        <v>25</v>
      </c>
      <c r="AB68" s="865"/>
      <c r="AC68" s="865"/>
      <c r="AD68" s="865"/>
      <c r="AE68" s="866"/>
      <c r="AF68" s="857">
        <v>25</v>
      </c>
      <c r="AG68" s="857"/>
      <c r="AH68" s="857"/>
      <c r="AI68" s="857"/>
      <c r="AJ68" s="857"/>
      <c r="AK68" s="857" t="s">
        <v>550</v>
      </c>
      <c r="AL68" s="857"/>
      <c r="AM68" s="857"/>
      <c r="AN68" s="857"/>
      <c r="AO68" s="857"/>
      <c r="AP68" s="857" t="s">
        <v>562</v>
      </c>
      <c r="AQ68" s="857"/>
      <c r="AR68" s="857"/>
      <c r="AS68" s="857"/>
      <c r="AT68" s="857"/>
      <c r="AU68" s="857" t="s">
        <v>561</v>
      </c>
      <c r="AV68" s="857"/>
      <c r="AW68" s="857"/>
      <c r="AX68" s="857"/>
      <c r="AY68" s="857"/>
      <c r="AZ68" s="858"/>
      <c r="BA68" s="858"/>
      <c r="BB68" s="858"/>
      <c r="BC68" s="858"/>
      <c r="BD68" s="859"/>
      <c r="BE68" s="216"/>
      <c r="BF68" s="216"/>
      <c r="BG68" s="216"/>
      <c r="BH68" s="216"/>
      <c r="BI68" s="216"/>
      <c r="BJ68" s="216"/>
      <c r="BK68" s="216"/>
      <c r="BL68" s="216"/>
      <c r="BM68" s="216"/>
      <c r="BN68" s="216"/>
      <c r="BO68" s="216"/>
      <c r="BP68" s="216"/>
      <c r="BQ68" s="213">
        <v>62</v>
      </c>
      <c r="BR68" s="218"/>
      <c r="BS68" s="854"/>
      <c r="BT68" s="855"/>
      <c r="BU68" s="855"/>
      <c r="BV68" s="855"/>
      <c r="BW68" s="855"/>
      <c r="BX68" s="855"/>
      <c r="BY68" s="855"/>
      <c r="BZ68" s="855"/>
      <c r="CA68" s="855"/>
      <c r="CB68" s="855"/>
      <c r="CC68" s="855"/>
      <c r="CD68" s="855"/>
      <c r="CE68" s="855"/>
      <c r="CF68" s="855"/>
      <c r="CG68" s="856"/>
      <c r="CH68" s="851"/>
      <c r="CI68" s="852"/>
      <c r="CJ68" s="852"/>
      <c r="CK68" s="852"/>
      <c r="CL68" s="853"/>
      <c r="CM68" s="851"/>
      <c r="CN68" s="852"/>
      <c r="CO68" s="852"/>
      <c r="CP68" s="852"/>
      <c r="CQ68" s="853"/>
      <c r="CR68" s="851"/>
      <c r="CS68" s="852"/>
      <c r="CT68" s="852"/>
      <c r="CU68" s="852"/>
      <c r="CV68" s="853"/>
      <c r="CW68" s="851"/>
      <c r="CX68" s="852"/>
      <c r="CY68" s="852"/>
      <c r="CZ68" s="852"/>
      <c r="DA68" s="853"/>
      <c r="DB68" s="851"/>
      <c r="DC68" s="852"/>
      <c r="DD68" s="852"/>
      <c r="DE68" s="852"/>
      <c r="DF68" s="853"/>
      <c r="DG68" s="851"/>
      <c r="DH68" s="852"/>
      <c r="DI68" s="852"/>
      <c r="DJ68" s="852"/>
      <c r="DK68" s="853"/>
      <c r="DL68" s="851"/>
      <c r="DM68" s="852"/>
      <c r="DN68" s="852"/>
      <c r="DO68" s="852"/>
      <c r="DP68" s="853"/>
      <c r="DQ68" s="851"/>
      <c r="DR68" s="852"/>
      <c r="DS68" s="852"/>
      <c r="DT68" s="852"/>
      <c r="DU68" s="853"/>
      <c r="DV68" s="848"/>
      <c r="DW68" s="849"/>
      <c r="DX68" s="849"/>
      <c r="DY68" s="849"/>
      <c r="DZ68" s="850"/>
      <c r="EA68" s="197"/>
    </row>
    <row r="69" spans="1:131" s="198" customFormat="1" ht="26.25" customHeight="1">
      <c r="A69" s="212">
        <v>2</v>
      </c>
      <c r="B69" s="867" t="s">
        <v>555</v>
      </c>
      <c r="C69" s="868"/>
      <c r="D69" s="868"/>
      <c r="E69" s="868"/>
      <c r="F69" s="868"/>
      <c r="G69" s="868"/>
      <c r="H69" s="868"/>
      <c r="I69" s="868"/>
      <c r="J69" s="868"/>
      <c r="K69" s="868"/>
      <c r="L69" s="868"/>
      <c r="M69" s="868"/>
      <c r="N69" s="868"/>
      <c r="O69" s="868"/>
      <c r="P69" s="869"/>
      <c r="Q69" s="870">
        <v>157645</v>
      </c>
      <c r="R69" s="818"/>
      <c r="S69" s="818"/>
      <c r="T69" s="818"/>
      <c r="U69" s="818"/>
      <c r="V69" s="818">
        <v>153697</v>
      </c>
      <c r="W69" s="818"/>
      <c r="X69" s="818"/>
      <c r="Y69" s="818"/>
      <c r="Z69" s="818"/>
      <c r="AA69" s="871">
        <v>3948</v>
      </c>
      <c r="AB69" s="872"/>
      <c r="AC69" s="872"/>
      <c r="AD69" s="872"/>
      <c r="AE69" s="817"/>
      <c r="AF69" s="818">
        <v>3948</v>
      </c>
      <c r="AG69" s="818"/>
      <c r="AH69" s="818"/>
      <c r="AI69" s="818"/>
      <c r="AJ69" s="818"/>
      <c r="AK69" s="818">
        <v>1499</v>
      </c>
      <c r="AL69" s="818"/>
      <c r="AM69" s="818"/>
      <c r="AN69" s="818"/>
      <c r="AO69" s="818"/>
      <c r="AP69" s="818" t="s">
        <v>561</v>
      </c>
      <c r="AQ69" s="818"/>
      <c r="AR69" s="818"/>
      <c r="AS69" s="818"/>
      <c r="AT69" s="818"/>
      <c r="AU69" s="818" t="s">
        <v>561</v>
      </c>
      <c r="AV69" s="818"/>
      <c r="AW69" s="818"/>
      <c r="AX69" s="818"/>
      <c r="AY69" s="818"/>
      <c r="AZ69" s="873"/>
      <c r="BA69" s="873"/>
      <c r="BB69" s="873"/>
      <c r="BC69" s="873"/>
      <c r="BD69" s="874"/>
      <c r="BE69" s="216"/>
      <c r="BF69" s="216"/>
      <c r="BG69" s="216"/>
      <c r="BH69" s="216"/>
      <c r="BI69" s="216"/>
      <c r="BJ69" s="216"/>
      <c r="BK69" s="216"/>
      <c r="BL69" s="216"/>
      <c r="BM69" s="216"/>
      <c r="BN69" s="216"/>
      <c r="BO69" s="216"/>
      <c r="BP69" s="216"/>
      <c r="BQ69" s="213">
        <v>63</v>
      </c>
      <c r="BR69" s="218"/>
      <c r="BS69" s="854"/>
      <c r="BT69" s="855"/>
      <c r="BU69" s="855"/>
      <c r="BV69" s="855"/>
      <c r="BW69" s="855"/>
      <c r="BX69" s="855"/>
      <c r="BY69" s="855"/>
      <c r="BZ69" s="855"/>
      <c r="CA69" s="855"/>
      <c r="CB69" s="855"/>
      <c r="CC69" s="855"/>
      <c r="CD69" s="855"/>
      <c r="CE69" s="855"/>
      <c r="CF69" s="855"/>
      <c r="CG69" s="856"/>
      <c r="CH69" s="851"/>
      <c r="CI69" s="852"/>
      <c r="CJ69" s="852"/>
      <c r="CK69" s="852"/>
      <c r="CL69" s="853"/>
      <c r="CM69" s="851"/>
      <c r="CN69" s="852"/>
      <c r="CO69" s="852"/>
      <c r="CP69" s="852"/>
      <c r="CQ69" s="853"/>
      <c r="CR69" s="851"/>
      <c r="CS69" s="852"/>
      <c r="CT69" s="852"/>
      <c r="CU69" s="852"/>
      <c r="CV69" s="853"/>
      <c r="CW69" s="851"/>
      <c r="CX69" s="852"/>
      <c r="CY69" s="852"/>
      <c r="CZ69" s="852"/>
      <c r="DA69" s="853"/>
      <c r="DB69" s="851"/>
      <c r="DC69" s="852"/>
      <c r="DD69" s="852"/>
      <c r="DE69" s="852"/>
      <c r="DF69" s="853"/>
      <c r="DG69" s="851"/>
      <c r="DH69" s="852"/>
      <c r="DI69" s="852"/>
      <c r="DJ69" s="852"/>
      <c r="DK69" s="853"/>
      <c r="DL69" s="851"/>
      <c r="DM69" s="852"/>
      <c r="DN69" s="852"/>
      <c r="DO69" s="852"/>
      <c r="DP69" s="853"/>
      <c r="DQ69" s="851"/>
      <c r="DR69" s="852"/>
      <c r="DS69" s="852"/>
      <c r="DT69" s="852"/>
      <c r="DU69" s="853"/>
      <c r="DV69" s="848"/>
      <c r="DW69" s="849"/>
      <c r="DX69" s="849"/>
      <c r="DY69" s="849"/>
      <c r="DZ69" s="850"/>
      <c r="EA69" s="197"/>
    </row>
    <row r="70" spans="1:131" s="198" customFormat="1" ht="26.25" customHeight="1">
      <c r="A70" s="212">
        <v>3</v>
      </c>
      <c r="B70" s="867" t="s">
        <v>556</v>
      </c>
      <c r="C70" s="868"/>
      <c r="D70" s="868"/>
      <c r="E70" s="868"/>
      <c r="F70" s="868"/>
      <c r="G70" s="868"/>
      <c r="H70" s="868"/>
      <c r="I70" s="868"/>
      <c r="J70" s="868"/>
      <c r="K70" s="868"/>
      <c r="L70" s="868"/>
      <c r="M70" s="868"/>
      <c r="N70" s="868"/>
      <c r="O70" s="868"/>
      <c r="P70" s="869"/>
      <c r="Q70" s="870">
        <v>1118</v>
      </c>
      <c r="R70" s="818"/>
      <c r="S70" s="818"/>
      <c r="T70" s="818"/>
      <c r="U70" s="818"/>
      <c r="V70" s="818">
        <v>1115</v>
      </c>
      <c r="W70" s="818"/>
      <c r="X70" s="818"/>
      <c r="Y70" s="818"/>
      <c r="Z70" s="818"/>
      <c r="AA70" s="871">
        <v>4</v>
      </c>
      <c r="AB70" s="872"/>
      <c r="AC70" s="872"/>
      <c r="AD70" s="872"/>
      <c r="AE70" s="817"/>
      <c r="AF70" s="818">
        <v>4</v>
      </c>
      <c r="AG70" s="818"/>
      <c r="AH70" s="818"/>
      <c r="AI70" s="818"/>
      <c r="AJ70" s="818"/>
      <c r="AK70" s="818" t="s">
        <v>550</v>
      </c>
      <c r="AL70" s="818"/>
      <c r="AM70" s="818"/>
      <c r="AN70" s="818"/>
      <c r="AO70" s="818"/>
      <c r="AP70" s="818" t="s">
        <v>562</v>
      </c>
      <c r="AQ70" s="818"/>
      <c r="AR70" s="818"/>
      <c r="AS70" s="818"/>
      <c r="AT70" s="818"/>
      <c r="AU70" s="818" t="s">
        <v>561</v>
      </c>
      <c r="AV70" s="818"/>
      <c r="AW70" s="818"/>
      <c r="AX70" s="818"/>
      <c r="AY70" s="818"/>
      <c r="AZ70" s="873"/>
      <c r="BA70" s="873"/>
      <c r="BB70" s="873"/>
      <c r="BC70" s="873"/>
      <c r="BD70" s="874"/>
      <c r="BE70" s="216"/>
      <c r="BF70" s="216"/>
      <c r="BG70" s="216"/>
      <c r="BH70" s="216"/>
      <c r="BI70" s="216"/>
      <c r="BJ70" s="216"/>
      <c r="BK70" s="216"/>
      <c r="BL70" s="216"/>
      <c r="BM70" s="216"/>
      <c r="BN70" s="216"/>
      <c r="BO70" s="216"/>
      <c r="BP70" s="216"/>
      <c r="BQ70" s="213">
        <v>64</v>
      </c>
      <c r="BR70" s="218"/>
      <c r="BS70" s="854"/>
      <c r="BT70" s="855"/>
      <c r="BU70" s="855"/>
      <c r="BV70" s="855"/>
      <c r="BW70" s="855"/>
      <c r="BX70" s="855"/>
      <c r="BY70" s="855"/>
      <c r="BZ70" s="855"/>
      <c r="CA70" s="855"/>
      <c r="CB70" s="855"/>
      <c r="CC70" s="855"/>
      <c r="CD70" s="855"/>
      <c r="CE70" s="855"/>
      <c r="CF70" s="855"/>
      <c r="CG70" s="856"/>
      <c r="CH70" s="851"/>
      <c r="CI70" s="852"/>
      <c r="CJ70" s="852"/>
      <c r="CK70" s="852"/>
      <c r="CL70" s="853"/>
      <c r="CM70" s="851"/>
      <c r="CN70" s="852"/>
      <c r="CO70" s="852"/>
      <c r="CP70" s="852"/>
      <c r="CQ70" s="853"/>
      <c r="CR70" s="851"/>
      <c r="CS70" s="852"/>
      <c r="CT70" s="852"/>
      <c r="CU70" s="852"/>
      <c r="CV70" s="853"/>
      <c r="CW70" s="851"/>
      <c r="CX70" s="852"/>
      <c r="CY70" s="852"/>
      <c r="CZ70" s="852"/>
      <c r="DA70" s="853"/>
      <c r="DB70" s="851"/>
      <c r="DC70" s="852"/>
      <c r="DD70" s="852"/>
      <c r="DE70" s="852"/>
      <c r="DF70" s="853"/>
      <c r="DG70" s="851"/>
      <c r="DH70" s="852"/>
      <c r="DI70" s="852"/>
      <c r="DJ70" s="852"/>
      <c r="DK70" s="853"/>
      <c r="DL70" s="851"/>
      <c r="DM70" s="852"/>
      <c r="DN70" s="852"/>
      <c r="DO70" s="852"/>
      <c r="DP70" s="853"/>
      <c r="DQ70" s="851"/>
      <c r="DR70" s="852"/>
      <c r="DS70" s="852"/>
      <c r="DT70" s="852"/>
      <c r="DU70" s="853"/>
      <c r="DV70" s="848"/>
      <c r="DW70" s="849"/>
      <c r="DX70" s="849"/>
      <c r="DY70" s="849"/>
      <c r="DZ70" s="850"/>
      <c r="EA70" s="197"/>
    </row>
    <row r="71" spans="1:131" s="198" customFormat="1" ht="26.25" customHeight="1">
      <c r="A71" s="212">
        <v>4</v>
      </c>
      <c r="B71" s="867" t="s">
        <v>557</v>
      </c>
      <c r="C71" s="868"/>
      <c r="D71" s="868"/>
      <c r="E71" s="868"/>
      <c r="F71" s="868"/>
      <c r="G71" s="868"/>
      <c r="H71" s="868"/>
      <c r="I71" s="868"/>
      <c r="J71" s="868"/>
      <c r="K71" s="868"/>
      <c r="L71" s="868"/>
      <c r="M71" s="868"/>
      <c r="N71" s="868"/>
      <c r="O71" s="868"/>
      <c r="P71" s="869"/>
      <c r="Q71" s="870">
        <v>87</v>
      </c>
      <c r="R71" s="818"/>
      <c r="S71" s="818"/>
      <c r="T71" s="818"/>
      <c r="U71" s="818"/>
      <c r="V71" s="818">
        <v>68</v>
      </c>
      <c r="W71" s="818"/>
      <c r="X71" s="818"/>
      <c r="Y71" s="818"/>
      <c r="Z71" s="818"/>
      <c r="AA71" s="871">
        <v>19</v>
      </c>
      <c r="AB71" s="872"/>
      <c r="AC71" s="872"/>
      <c r="AD71" s="872"/>
      <c r="AE71" s="817"/>
      <c r="AF71" s="818">
        <v>11</v>
      </c>
      <c r="AG71" s="818"/>
      <c r="AH71" s="818"/>
      <c r="AI71" s="818"/>
      <c r="AJ71" s="818"/>
      <c r="AK71" s="818">
        <v>8</v>
      </c>
      <c r="AL71" s="818"/>
      <c r="AM71" s="818"/>
      <c r="AN71" s="818"/>
      <c r="AO71" s="818"/>
      <c r="AP71" s="818" t="s">
        <v>561</v>
      </c>
      <c r="AQ71" s="818"/>
      <c r="AR71" s="818"/>
      <c r="AS71" s="818"/>
      <c r="AT71" s="818"/>
      <c r="AU71" s="818" t="s">
        <v>561</v>
      </c>
      <c r="AV71" s="818"/>
      <c r="AW71" s="818"/>
      <c r="AX71" s="818"/>
      <c r="AY71" s="818"/>
      <c r="AZ71" s="873"/>
      <c r="BA71" s="873"/>
      <c r="BB71" s="873"/>
      <c r="BC71" s="873"/>
      <c r="BD71" s="874"/>
      <c r="BE71" s="216"/>
      <c r="BF71" s="216"/>
      <c r="BG71" s="216"/>
      <c r="BH71" s="216"/>
      <c r="BI71" s="216"/>
      <c r="BJ71" s="216"/>
      <c r="BK71" s="216"/>
      <c r="BL71" s="216"/>
      <c r="BM71" s="216"/>
      <c r="BN71" s="216"/>
      <c r="BO71" s="216"/>
      <c r="BP71" s="216"/>
      <c r="BQ71" s="213">
        <v>65</v>
      </c>
      <c r="BR71" s="218"/>
      <c r="BS71" s="854"/>
      <c r="BT71" s="855"/>
      <c r="BU71" s="855"/>
      <c r="BV71" s="855"/>
      <c r="BW71" s="855"/>
      <c r="BX71" s="855"/>
      <c r="BY71" s="855"/>
      <c r="BZ71" s="855"/>
      <c r="CA71" s="855"/>
      <c r="CB71" s="855"/>
      <c r="CC71" s="855"/>
      <c r="CD71" s="855"/>
      <c r="CE71" s="855"/>
      <c r="CF71" s="855"/>
      <c r="CG71" s="856"/>
      <c r="CH71" s="851"/>
      <c r="CI71" s="852"/>
      <c r="CJ71" s="852"/>
      <c r="CK71" s="852"/>
      <c r="CL71" s="853"/>
      <c r="CM71" s="851"/>
      <c r="CN71" s="852"/>
      <c r="CO71" s="852"/>
      <c r="CP71" s="852"/>
      <c r="CQ71" s="853"/>
      <c r="CR71" s="851"/>
      <c r="CS71" s="852"/>
      <c r="CT71" s="852"/>
      <c r="CU71" s="852"/>
      <c r="CV71" s="853"/>
      <c r="CW71" s="851"/>
      <c r="CX71" s="852"/>
      <c r="CY71" s="852"/>
      <c r="CZ71" s="852"/>
      <c r="DA71" s="853"/>
      <c r="DB71" s="851"/>
      <c r="DC71" s="852"/>
      <c r="DD71" s="852"/>
      <c r="DE71" s="852"/>
      <c r="DF71" s="853"/>
      <c r="DG71" s="851"/>
      <c r="DH71" s="852"/>
      <c r="DI71" s="852"/>
      <c r="DJ71" s="852"/>
      <c r="DK71" s="853"/>
      <c r="DL71" s="851"/>
      <c r="DM71" s="852"/>
      <c r="DN71" s="852"/>
      <c r="DO71" s="852"/>
      <c r="DP71" s="853"/>
      <c r="DQ71" s="851"/>
      <c r="DR71" s="852"/>
      <c r="DS71" s="852"/>
      <c r="DT71" s="852"/>
      <c r="DU71" s="853"/>
      <c r="DV71" s="848"/>
      <c r="DW71" s="849"/>
      <c r="DX71" s="849"/>
      <c r="DY71" s="849"/>
      <c r="DZ71" s="850"/>
      <c r="EA71" s="197"/>
    </row>
    <row r="72" spans="1:131" s="198" customFormat="1" ht="26.25" customHeight="1">
      <c r="A72" s="212">
        <v>5</v>
      </c>
      <c r="B72" s="867" t="s">
        <v>558</v>
      </c>
      <c r="C72" s="868"/>
      <c r="D72" s="868"/>
      <c r="E72" s="868"/>
      <c r="F72" s="868"/>
      <c r="G72" s="868"/>
      <c r="H72" s="868"/>
      <c r="I72" s="868"/>
      <c r="J72" s="868"/>
      <c r="K72" s="868"/>
      <c r="L72" s="868"/>
      <c r="M72" s="868"/>
      <c r="N72" s="868"/>
      <c r="O72" s="868"/>
      <c r="P72" s="869"/>
      <c r="Q72" s="870">
        <v>7836</v>
      </c>
      <c r="R72" s="818"/>
      <c r="S72" s="818"/>
      <c r="T72" s="818"/>
      <c r="U72" s="818"/>
      <c r="V72" s="818">
        <v>7789</v>
      </c>
      <c r="W72" s="818"/>
      <c r="X72" s="818"/>
      <c r="Y72" s="818"/>
      <c r="Z72" s="818"/>
      <c r="AA72" s="871">
        <v>47</v>
      </c>
      <c r="AB72" s="872"/>
      <c r="AC72" s="872"/>
      <c r="AD72" s="872"/>
      <c r="AE72" s="817"/>
      <c r="AF72" s="818">
        <v>47</v>
      </c>
      <c r="AG72" s="818"/>
      <c r="AH72" s="818"/>
      <c r="AI72" s="818"/>
      <c r="AJ72" s="818"/>
      <c r="AK72" s="818" t="s">
        <v>561</v>
      </c>
      <c r="AL72" s="818"/>
      <c r="AM72" s="818"/>
      <c r="AN72" s="818"/>
      <c r="AO72" s="818"/>
      <c r="AP72" s="818" t="s">
        <v>561</v>
      </c>
      <c r="AQ72" s="818"/>
      <c r="AR72" s="818"/>
      <c r="AS72" s="818"/>
      <c r="AT72" s="818"/>
      <c r="AU72" s="818" t="s">
        <v>563</v>
      </c>
      <c r="AV72" s="818"/>
      <c r="AW72" s="818"/>
      <c r="AX72" s="818"/>
      <c r="AY72" s="818"/>
      <c r="AZ72" s="873"/>
      <c r="BA72" s="873"/>
      <c r="BB72" s="873"/>
      <c r="BC72" s="873"/>
      <c r="BD72" s="874"/>
      <c r="BE72" s="216"/>
      <c r="BF72" s="216"/>
      <c r="BG72" s="216"/>
      <c r="BH72" s="216"/>
      <c r="BI72" s="216"/>
      <c r="BJ72" s="216"/>
      <c r="BK72" s="216"/>
      <c r="BL72" s="216"/>
      <c r="BM72" s="216"/>
      <c r="BN72" s="216"/>
      <c r="BO72" s="216"/>
      <c r="BP72" s="216"/>
      <c r="BQ72" s="213">
        <v>66</v>
      </c>
      <c r="BR72" s="218"/>
      <c r="BS72" s="854"/>
      <c r="BT72" s="855"/>
      <c r="BU72" s="855"/>
      <c r="BV72" s="855"/>
      <c r="BW72" s="855"/>
      <c r="BX72" s="855"/>
      <c r="BY72" s="855"/>
      <c r="BZ72" s="855"/>
      <c r="CA72" s="855"/>
      <c r="CB72" s="855"/>
      <c r="CC72" s="855"/>
      <c r="CD72" s="855"/>
      <c r="CE72" s="855"/>
      <c r="CF72" s="855"/>
      <c r="CG72" s="856"/>
      <c r="CH72" s="851"/>
      <c r="CI72" s="852"/>
      <c r="CJ72" s="852"/>
      <c r="CK72" s="852"/>
      <c r="CL72" s="853"/>
      <c r="CM72" s="851"/>
      <c r="CN72" s="852"/>
      <c r="CO72" s="852"/>
      <c r="CP72" s="852"/>
      <c r="CQ72" s="853"/>
      <c r="CR72" s="851"/>
      <c r="CS72" s="852"/>
      <c r="CT72" s="852"/>
      <c r="CU72" s="852"/>
      <c r="CV72" s="853"/>
      <c r="CW72" s="851"/>
      <c r="CX72" s="852"/>
      <c r="CY72" s="852"/>
      <c r="CZ72" s="852"/>
      <c r="DA72" s="853"/>
      <c r="DB72" s="851"/>
      <c r="DC72" s="852"/>
      <c r="DD72" s="852"/>
      <c r="DE72" s="852"/>
      <c r="DF72" s="853"/>
      <c r="DG72" s="851"/>
      <c r="DH72" s="852"/>
      <c r="DI72" s="852"/>
      <c r="DJ72" s="852"/>
      <c r="DK72" s="853"/>
      <c r="DL72" s="851"/>
      <c r="DM72" s="852"/>
      <c r="DN72" s="852"/>
      <c r="DO72" s="852"/>
      <c r="DP72" s="853"/>
      <c r="DQ72" s="851"/>
      <c r="DR72" s="852"/>
      <c r="DS72" s="852"/>
      <c r="DT72" s="852"/>
      <c r="DU72" s="853"/>
      <c r="DV72" s="848"/>
      <c r="DW72" s="849"/>
      <c r="DX72" s="849"/>
      <c r="DY72" s="849"/>
      <c r="DZ72" s="850"/>
      <c r="EA72" s="197"/>
    </row>
    <row r="73" spans="1:131" s="198" customFormat="1" ht="26.25" customHeight="1">
      <c r="A73" s="212">
        <v>6</v>
      </c>
      <c r="B73" s="867" t="s">
        <v>559</v>
      </c>
      <c r="C73" s="868"/>
      <c r="D73" s="868"/>
      <c r="E73" s="868"/>
      <c r="F73" s="868"/>
      <c r="G73" s="868"/>
      <c r="H73" s="868"/>
      <c r="I73" s="868"/>
      <c r="J73" s="868"/>
      <c r="K73" s="868"/>
      <c r="L73" s="868"/>
      <c r="M73" s="868"/>
      <c r="N73" s="868"/>
      <c r="O73" s="868"/>
      <c r="P73" s="869"/>
      <c r="Q73" s="870">
        <v>3127</v>
      </c>
      <c r="R73" s="818"/>
      <c r="S73" s="818"/>
      <c r="T73" s="818"/>
      <c r="U73" s="818"/>
      <c r="V73" s="818">
        <v>3086</v>
      </c>
      <c r="W73" s="818"/>
      <c r="X73" s="818"/>
      <c r="Y73" s="818"/>
      <c r="Z73" s="818"/>
      <c r="AA73" s="818">
        <v>41</v>
      </c>
      <c r="AB73" s="818"/>
      <c r="AC73" s="818"/>
      <c r="AD73" s="818"/>
      <c r="AE73" s="818"/>
      <c r="AF73" s="818">
        <v>41</v>
      </c>
      <c r="AG73" s="818"/>
      <c r="AH73" s="818"/>
      <c r="AI73" s="818"/>
      <c r="AJ73" s="818"/>
      <c r="AK73" s="818">
        <v>36</v>
      </c>
      <c r="AL73" s="818"/>
      <c r="AM73" s="818"/>
      <c r="AN73" s="818"/>
      <c r="AO73" s="818"/>
      <c r="AP73" s="818">
        <v>817</v>
      </c>
      <c r="AQ73" s="818"/>
      <c r="AR73" s="818"/>
      <c r="AS73" s="818"/>
      <c r="AT73" s="818"/>
      <c r="AU73" s="818">
        <v>651</v>
      </c>
      <c r="AV73" s="818"/>
      <c r="AW73" s="818"/>
      <c r="AX73" s="818"/>
      <c r="AY73" s="818"/>
      <c r="AZ73" s="873"/>
      <c r="BA73" s="873"/>
      <c r="BB73" s="873"/>
      <c r="BC73" s="873"/>
      <c r="BD73" s="874"/>
      <c r="BE73" s="216"/>
      <c r="BF73" s="216"/>
      <c r="BG73" s="216"/>
      <c r="BH73" s="216"/>
      <c r="BI73" s="216"/>
      <c r="BJ73" s="216"/>
      <c r="BK73" s="216"/>
      <c r="BL73" s="216"/>
      <c r="BM73" s="216"/>
      <c r="BN73" s="216"/>
      <c r="BO73" s="216"/>
      <c r="BP73" s="216"/>
      <c r="BQ73" s="213">
        <v>67</v>
      </c>
      <c r="BR73" s="218"/>
      <c r="BS73" s="854"/>
      <c r="BT73" s="855"/>
      <c r="BU73" s="855"/>
      <c r="BV73" s="855"/>
      <c r="BW73" s="855"/>
      <c r="BX73" s="855"/>
      <c r="BY73" s="855"/>
      <c r="BZ73" s="855"/>
      <c r="CA73" s="855"/>
      <c r="CB73" s="855"/>
      <c r="CC73" s="855"/>
      <c r="CD73" s="855"/>
      <c r="CE73" s="855"/>
      <c r="CF73" s="855"/>
      <c r="CG73" s="856"/>
      <c r="CH73" s="851"/>
      <c r="CI73" s="852"/>
      <c r="CJ73" s="852"/>
      <c r="CK73" s="852"/>
      <c r="CL73" s="853"/>
      <c r="CM73" s="851"/>
      <c r="CN73" s="852"/>
      <c r="CO73" s="852"/>
      <c r="CP73" s="852"/>
      <c r="CQ73" s="853"/>
      <c r="CR73" s="851"/>
      <c r="CS73" s="852"/>
      <c r="CT73" s="852"/>
      <c r="CU73" s="852"/>
      <c r="CV73" s="853"/>
      <c r="CW73" s="851"/>
      <c r="CX73" s="852"/>
      <c r="CY73" s="852"/>
      <c r="CZ73" s="852"/>
      <c r="DA73" s="853"/>
      <c r="DB73" s="851"/>
      <c r="DC73" s="852"/>
      <c r="DD73" s="852"/>
      <c r="DE73" s="852"/>
      <c r="DF73" s="853"/>
      <c r="DG73" s="851"/>
      <c r="DH73" s="852"/>
      <c r="DI73" s="852"/>
      <c r="DJ73" s="852"/>
      <c r="DK73" s="853"/>
      <c r="DL73" s="851"/>
      <c r="DM73" s="852"/>
      <c r="DN73" s="852"/>
      <c r="DO73" s="852"/>
      <c r="DP73" s="853"/>
      <c r="DQ73" s="851"/>
      <c r="DR73" s="852"/>
      <c r="DS73" s="852"/>
      <c r="DT73" s="852"/>
      <c r="DU73" s="853"/>
      <c r="DV73" s="848"/>
      <c r="DW73" s="849"/>
      <c r="DX73" s="849"/>
      <c r="DY73" s="849"/>
      <c r="DZ73" s="850"/>
      <c r="EA73" s="197"/>
    </row>
    <row r="74" spans="1:131" s="198" customFormat="1" ht="26.25" customHeight="1">
      <c r="A74" s="212">
        <v>7</v>
      </c>
      <c r="B74" s="867" t="s">
        <v>560</v>
      </c>
      <c r="C74" s="868"/>
      <c r="D74" s="868"/>
      <c r="E74" s="868"/>
      <c r="F74" s="868"/>
      <c r="G74" s="868"/>
      <c r="H74" s="868"/>
      <c r="I74" s="868"/>
      <c r="J74" s="868"/>
      <c r="K74" s="868"/>
      <c r="L74" s="868"/>
      <c r="M74" s="868"/>
      <c r="N74" s="868"/>
      <c r="O74" s="868"/>
      <c r="P74" s="869"/>
      <c r="Q74" s="870">
        <v>21</v>
      </c>
      <c r="R74" s="818"/>
      <c r="S74" s="818"/>
      <c r="T74" s="818"/>
      <c r="U74" s="818"/>
      <c r="V74" s="818">
        <v>21</v>
      </c>
      <c r="W74" s="818"/>
      <c r="X74" s="818"/>
      <c r="Y74" s="818"/>
      <c r="Z74" s="818"/>
      <c r="AA74" s="818">
        <v>0</v>
      </c>
      <c r="AB74" s="818"/>
      <c r="AC74" s="818"/>
      <c r="AD74" s="818"/>
      <c r="AE74" s="818"/>
      <c r="AF74" s="818" t="s">
        <v>562</v>
      </c>
      <c r="AG74" s="818"/>
      <c r="AH74" s="818"/>
      <c r="AI74" s="818"/>
      <c r="AJ74" s="818"/>
      <c r="AK74" s="818" t="s">
        <v>561</v>
      </c>
      <c r="AL74" s="818"/>
      <c r="AM74" s="818"/>
      <c r="AN74" s="818"/>
      <c r="AO74" s="818"/>
      <c r="AP74" s="818">
        <v>1021</v>
      </c>
      <c r="AQ74" s="818"/>
      <c r="AR74" s="818"/>
      <c r="AS74" s="818"/>
      <c r="AT74" s="818"/>
      <c r="AU74" s="818">
        <v>861</v>
      </c>
      <c r="AV74" s="818"/>
      <c r="AW74" s="818"/>
      <c r="AX74" s="818"/>
      <c r="AY74" s="818"/>
      <c r="AZ74" s="873"/>
      <c r="BA74" s="873"/>
      <c r="BB74" s="873"/>
      <c r="BC74" s="873"/>
      <c r="BD74" s="874"/>
      <c r="BE74" s="216"/>
      <c r="BF74" s="216"/>
      <c r="BG74" s="216"/>
      <c r="BH74" s="216"/>
      <c r="BI74" s="216"/>
      <c r="BJ74" s="216"/>
      <c r="BK74" s="216"/>
      <c r="BL74" s="216"/>
      <c r="BM74" s="216"/>
      <c r="BN74" s="216"/>
      <c r="BO74" s="216"/>
      <c r="BP74" s="216"/>
      <c r="BQ74" s="213">
        <v>68</v>
      </c>
      <c r="BR74" s="218"/>
      <c r="BS74" s="854"/>
      <c r="BT74" s="855"/>
      <c r="BU74" s="855"/>
      <c r="BV74" s="855"/>
      <c r="BW74" s="855"/>
      <c r="BX74" s="855"/>
      <c r="BY74" s="855"/>
      <c r="BZ74" s="855"/>
      <c r="CA74" s="855"/>
      <c r="CB74" s="855"/>
      <c r="CC74" s="855"/>
      <c r="CD74" s="855"/>
      <c r="CE74" s="855"/>
      <c r="CF74" s="855"/>
      <c r="CG74" s="856"/>
      <c r="CH74" s="851"/>
      <c r="CI74" s="852"/>
      <c r="CJ74" s="852"/>
      <c r="CK74" s="852"/>
      <c r="CL74" s="853"/>
      <c r="CM74" s="851"/>
      <c r="CN74" s="852"/>
      <c r="CO74" s="852"/>
      <c r="CP74" s="852"/>
      <c r="CQ74" s="853"/>
      <c r="CR74" s="851"/>
      <c r="CS74" s="852"/>
      <c r="CT74" s="852"/>
      <c r="CU74" s="852"/>
      <c r="CV74" s="853"/>
      <c r="CW74" s="851"/>
      <c r="CX74" s="852"/>
      <c r="CY74" s="852"/>
      <c r="CZ74" s="852"/>
      <c r="DA74" s="853"/>
      <c r="DB74" s="851"/>
      <c r="DC74" s="852"/>
      <c r="DD74" s="852"/>
      <c r="DE74" s="852"/>
      <c r="DF74" s="853"/>
      <c r="DG74" s="851"/>
      <c r="DH74" s="852"/>
      <c r="DI74" s="852"/>
      <c r="DJ74" s="852"/>
      <c r="DK74" s="853"/>
      <c r="DL74" s="851"/>
      <c r="DM74" s="852"/>
      <c r="DN74" s="852"/>
      <c r="DO74" s="852"/>
      <c r="DP74" s="853"/>
      <c r="DQ74" s="851"/>
      <c r="DR74" s="852"/>
      <c r="DS74" s="852"/>
      <c r="DT74" s="852"/>
      <c r="DU74" s="853"/>
      <c r="DV74" s="848"/>
      <c r="DW74" s="849"/>
      <c r="DX74" s="849"/>
      <c r="DY74" s="849"/>
      <c r="DZ74" s="850"/>
      <c r="EA74" s="197"/>
    </row>
    <row r="75" spans="1:131" s="198" customFormat="1" ht="26.25" customHeight="1">
      <c r="A75" s="212">
        <v>8</v>
      </c>
      <c r="B75" s="867"/>
      <c r="C75" s="868"/>
      <c r="D75" s="868"/>
      <c r="E75" s="868"/>
      <c r="F75" s="868"/>
      <c r="G75" s="868"/>
      <c r="H75" s="868"/>
      <c r="I75" s="868"/>
      <c r="J75" s="868"/>
      <c r="K75" s="868"/>
      <c r="L75" s="868"/>
      <c r="M75" s="868"/>
      <c r="N75" s="868"/>
      <c r="O75" s="868"/>
      <c r="P75" s="869"/>
      <c r="Q75" s="875"/>
      <c r="R75" s="872"/>
      <c r="S75" s="872"/>
      <c r="T75" s="872"/>
      <c r="U75" s="817"/>
      <c r="V75" s="871"/>
      <c r="W75" s="872"/>
      <c r="X75" s="872"/>
      <c r="Y75" s="872"/>
      <c r="Z75" s="817"/>
      <c r="AA75" s="871"/>
      <c r="AB75" s="872"/>
      <c r="AC75" s="872"/>
      <c r="AD75" s="872"/>
      <c r="AE75" s="817"/>
      <c r="AF75" s="871"/>
      <c r="AG75" s="872"/>
      <c r="AH75" s="872"/>
      <c r="AI75" s="872"/>
      <c r="AJ75" s="817"/>
      <c r="AK75" s="871"/>
      <c r="AL75" s="872"/>
      <c r="AM75" s="872"/>
      <c r="AN75" s="872"/>
      <c r="AO75" s="817"/>
      <c r="AP75" s="871"/>
      <c r="AQ75" s="872"/>
      <c r="AR75" s="872"/>
      <c r="AS75" s="872"/>
      <c r="AT75" s="817"/>
      <c r="AU75" s="871"/>
      <c r="AV75" s="872"/>
      <c r="AW75" s="872"/>
      <c r="AX75" s="872"/>
      <c r="AY75" s="817"/>
      <c r="AZ75" s="873"/>
      <c r="BA75" s="873"/>
      <c r="BB75" s="873"/>
      <c r="BC75" s="873"/>
      <c r="BD75" s="874"/>
      <c r="BE75" s="216"/>
      <c r="BF75" s="216"/>
      <c r="BG75" s="216"/>
      <c r="BH75" s="216"/>
      <c r="BI75" s="216"/>
      <c r="BJ75" s="216"/>
      <c r="BK75" s="216"/>
      <c r="BL75" s="216"/>
      <c r="BM75" s="216"/>
      <c r="BN75" s="216"/>
      <c r="BO75" s="216"/>
      <c r="BP75" s="216"/>
      <c r="BQ75" s="213">
        <v>69</v>
      </c>
      <c r="BR75" s="218"/>
      <c r="BS75" s="854"/>
      <c r="BT75" s="855"/>
      <c r="BU75" s="855"/>
      <c r="BV75" s="855"/>
      <c r="BW75" s="855"/>
      <c r="BX75" s="855"/>
      <c r="BY75" s="855"/>
      <c r="BZ75" s="855"/>
      <c r="CA75" s="855"/>
      <c r="CB75" s="855"/>
      <c r="CC75" s="855"/>
      <c r="CD75" s="855"/>
      <c r="CE75" s="855"/>
      <c r="CF75" s="855"/>
      <c r="CG75" s="856"/>
      <c r="CH75" s="851"/>
      <c r="CI75" s="852"/>
      <c r="CJ75" s="852"/>
      <c r="CK75" s="852"/>
      <c r="CL75" s="853"/>
      <c r="CM75" s="851"/>
      <c r="CN75" s="852"/>
      <c r="CO75" s="852"/>
      <c r="CP75" s="852"/>
      <c r="CQ75" s="853"/>
      <c r="CR75" s="851"/>
      <c r="CS75" s="852"/>
      <c r="CT75" s="852"/>
      <c r="CU75" s="852"/>
      <c r="CV75" s="853"/>
      <c r="CW75" s="851"/>
      <c r="CX75" s="852"/>
      <c r="CY75" s="852"/>
      <c r="CZ75" s="852"/>
      <c r="DA75" s="853"/>
      <c r="DB75" s="851"/>
      <c r="DC75" s="852"/>
      <c r="DD75" s="852"/>
      <c r="DE75" s="852"/>
      <c r="DF75" s="853"/>
      <c r="DG75" s="851"/>
      <c r="DH75" s="852"/>
      <c r="DI75" s="852"/>
      <c r="DJ75" s="852"/>
      <c r="DK75" s="853"/>
      <c r="DL75" s="851"/>
      <c r="DM75" s="852"/>
      <c r="DN75" s="852"/>
      <c r="DO75" s="852"/>
      <c r="DP75" s="853"/>
      <c r="DQ75" s="851"/>
      <c r="DR75" s="852"/>
      <c r="DS75" s="852"/>
      <c r="DT75" s="852"/>
      <c r="DU75" s="853"/>
      <c r="DV75" s="848"/>
      <c r="DW75" s="849"/>
      <c r="DX75" s="849"/>
      <c r="DY75" s="849"/>
      <c r="DZ75" s="850"/>
      <c r="EA75" s="197"/>
    </row>
    <row r="76" spans="1:131" s="198" customFormat="1" ht="26.25" customHeight="1">
      <c r="A76" s="212">
        <v>9</v>
      </c>
      <c r="B76" s="867"/>
      <c r="C76" s="868"/>
      <c r="D76" s="868"/>
      <c r="E76" s="868"/>
      <c r="F76" s="868"/>
      <c r="G76" s="868"/>
      <c r="H76" s="868"/>
      <c r="I76" s="868"/>
      <c r="J76" s="868"/>
      <c r="K76" s="868"/>
      <c r="L76" s="868"/>
      <c r="M76" s="868"/>
      <c r="N76" s="868"/>
      <c r="O76" s="868"/>
      <c r="P76" s="869"/>
      <c r="Q76" s="875"/>
      <c r="R76" s="872"/>
      <c r="S76" s="872"/>
      <c r="T76" s="872"/>
      <c r="U76" s="817"/>
      <c r="V76" s="871"/>
      <c r="W76" s="872"/>
      <c r="X76" s="872"/>
      <c r="Y76" s="872"/>
      <c r="Z76" s="817"/>
      <c r="AA76" s="871"/>
      <c r="AB76" s="872"/>
      <c r="AC76" s="872"/>
      <c r="AD76" s="872"/>
      <c r="AE76" s="817"/>
      <c r="AF76" s="871"/>
      <c r="AG76" s="872"/>
      <c r="AH76" s="872"/>
      <c r="AI76" s="872"/>
      <c r="AJ76" s="817"/>
      <c r="AK76" s="871"/>
      <c r="AL76" s="872"/>
      <c r="AM76" s="872"/>
      <c r="AN76" s="872"/>
      <c r="AO76" s="817"/>
      <c r="AP76" s="871"/>
      <c r="AQ76" s="872"/>
      <c r="AR76" s="872"/>
      <c r="AS76" s="872"/>
      <c r="AT76" s="817"/>
      <c r="AU76" s="871"/>
      <c r="AV76" s="872"/>
      <c r="AW76" s="872"/>
      <c r="AX76" s="872"/>
      <c r="AY76" s="817"/>
      <c r="AZ76" s="873"/>
      <c r="BA76" s="873"/>
      <c r="BB76" s="873"/>
      <c r="BC76" s="873"/>
      <c r="BD76" s="874"/>
      <c r="BE76" s="216"/>
      <c r="BF76" s="216"/>
      <c r="BG76" s="216"/>
      <c r="BH76" s="216"/>
      <c r="BI76" s="216"/>
      <c r="BJ76" s="216"/>
      <c r="BK76" s="216"/>
      <c r="BL76" s="216"/>
      <c r="BM76" s="216"/>
      <c r="BN76" s="216"/>
      <c r="BO76" s="216"/>
      <c r="BP76" s="216"/>
      <c r="BQ76" s="213">
        <v>70</v>
      </c>
      <c r="BR76" s="218"/>
      <c r="BS76" s="854"/>
      <c r="BT76" s="855"/>
      <c r="BU76" s="855"/>
      <c r="BV76" s="855"/>
      <c r="BW76" s="855"/>
      <c r="BX76" s="855"/>
      <c r="BY76" s="855"/>
      <c r="BZ76" s="855"/>
      <c r="CA76" s="855"/>
      <c r="CB76" s="855"/>
      <c r="CC76" s="855"/>
      <c r="CD76" s="855"/>
      <c r="CE76" s="855"/>
      <c r="CF76" s="855"/>
      <c r="CG76" s="856"/>
      <c r="CH76" s="851"/>
      <c r="CI76" s="852"/>
      <c r="CJ76" s="852"/>
      <c r="CK76" s="852"/>
      <c r="CL76" s="853"/>
      <c r="CM76" s="851"/>
      <c r="CN76" s="852"/>
      <c r="CO76" s="852"/>
      <c r="CP76" s="852"/>
      <c r="CQ76" s="853"/>
      <c r="CR76" s="851"/>
      <c r="CS76" s="852"/>
      <c r="CT76" s="852"/>
      <c r="CU76" s="852"/>
      <c r="CV76" s="853"/>
      <c r="CW76" s="851"/>
      <c r="CX76" s="852"/>
      <c r="CY76" s="852"/>
      <c r="CZ76" s="852"/>
      <c r="DA76" s="853"/>
      <c r="DB76" s="851"/>
      <c r="DC76" s="852"/>
      <c r="DD76" s="852"/>
      <c r="DE76" s="852"/>
      <c r="DF76" s="853"/>
      <c r="DG76" s="851"/>
      <c r="DH76" s="852"/>
      <c r="DI76" s="852"/>
      <c r="DJ76" s="852"/>
      <c r="DK76" s="853"/>
      <c r="DL76" s="851"/>
      <c r="DM76" s="852"/>
      <c r="DN76" s="852"/>
      <c r="DO76" s="852"/>
      <c r="DP76" s="853"/>
      <c r="DQ76" s="851"/>
      <c r="DR76" s="852"/>
      <c r="DS76" s="852"/>
      <c r="DT76" s="852"/>
      <c r="DU76" s="853"/>
      <c r="DV76" s="848"/>
      <c r="DW76" s="849"/>
      <c r="DX76" s="849"/>
      <c r="DY76" s="849"/>
      <c r="DZ76" s="850"/>
      <c r="EA76" s="197"/>
    </row>
    <row r="77" spans="1:131" s="198" customFormat="1" ht="26.25" customHeight="1">
      <c r="A77" s="212">
        <v>10</v>
      </c>
      <c r="B77" s="867"/>
      <c r="C77" s="868"/>
      <c r="D77" s="868"/>
      <c r="E77" s="868"/>
      <c r="F77" s="868"/>
      <c r="G77" s="868"/>
      <c r="H77" s="868"/>
      <c r="I77" s="868"/>
      <c r="J77" s="868"/>
      <c r="K77" s="868"/>
      <c r="L77" s="868"/>
      <c r="M77" s="868"/>
      <c r="N77" s="868"/>
      <c r="O77" s="868"/>
      <c r="P77" s="869"/>
      <c r="Q77" s="875"/>
      <c r="R77" s="872"/>
      <c r="S77" s="872"/>
      <c r="T77" s="872"/>
      <c r="U77" s="817"/>
      <c r="V77" s="871"/>
      <c r="W77" s="872"/>
      <c r="X77" s="872"/>
      <c r="Y77" s="872"/>
      <c r="Z77" s="817"/>
      <c r="AA77" s="871"/>
      <c r="AB77" s="872"/>
      <c r="AC77" s="872"/>
      <c r="AD77" s="872"/>
      <c r="AE77" s="817"/>
      <c r="AF77" s="871"/>
      <c r="AG77" s="872"/>
      <c r="AH77" s="872"/>
      <c r="AI77" s="872"/>
      <c r="AJ77" s="817"/>
      <c r="AK77" s="871"/>
      <c r="AL77" s="872"/>
      <c r="AM77" s="872"/>
      <c r="AN77" s="872"/>
      <c r="AO77" s="817"/>
      <c r="AP77" s="871"/>
      <c r="AQ77" s="872"/>
      <c r="AR77" s="872"/>
      <c r="AS77" s="872"/>
      <c r="AT77" s="817"/>
      <c r="AU77" s="871"/>
      <c r="AV77" s="872"/>
      <c r="AW77" s="872"/>
      <c r="AX77" s="872"/>
      <c r="AY77" s="817"/>
      <c r="AZ77" s="873"/>
      <c r="BA77" s="873"/>
      <c r="BB77" s="873"/>
      <c r="BC77" s="873"/>
      <c r="BD77" s="874"/>
      <c r="BE77" s="216"/>
      <c r="BF77" s="216"/>
      <c r="BG77" s="216"/>
      <c r="BH77" s="216"/>
      <c r="BI77" s="216"/>
      <c r="BJ77" s="216"/>
      <c r="BK77" s="216"/>
      <c r="BL77" s="216"/>
      <c r="BM77" s="216"/>
      <c r="BN77" s="216"/>
      <c r="BO77" s="216"/>
      <c r="BP77" s="216"/>
      <c r="BQ77" s="213">
        <v>71</v>
      </c>
      <c r="BR77" s="218"/>
      <c r="BS77" s="854"/>
      <c r="BT77" s="855"/>
      <c r="BU77" s="855"/>
      <c r="BV77" s="855"/>
      <c r="BW77" s="855"/>
      <c r="BX77" s="855"/>
      <c r="BY77" s="855"/>
      <c r="BZ77" s="855"/>
      <c r="CA77" s="855"/>
      <c r="CB77" s="855"/>
      <c r="CC77" s="855"/>
      <c r="CD77" s="855"/>
      <c r="CE77" s="855"/>
      <c r="CF77" s="855"/>
      <c r="CG77" s="856"/>
      <c r="CH77" s="851"/>
      <c r="CI77" s="852"/>
      <c r="CJ77" s="852"/>
      <c r="CK77" s="852"/>
      <c r="CL77" s="853"/>
      <c r="CM77" s="851"/>
      <c r="CN77" s="852"/>
      <c r="CO77" s="852"/>
      <c r="CP77" s="852"/>
      <c r="CQ77" s="853"/>
      <c r="CR77" s="851"/>
      <c r="CS77" s="852"/>
      <c r="CT77" s="852"/>
      <c r="CU77" s="852"/>
      <c r="CV77" s="853"/>
      <c r="CW77" s="851"/>
      <c r="CX77" s="852"/>
      <c r="CY77" s="852"/>
      <c r="CZ77" s="852"/>
      <c r="DA77" s="853"/>
      <c r="DB77" s="851"/>
      <c r="DC77" s="852"/>
      <c r="DD77" s="852"/>
      <c r="DE77" s="852"/>
      <c r="DF77" s="853"/>
      <c r="DG77" s="851"/>
      <c r="DH77" s="852"/>
      <c r="DI77" s="852"/>
      <c r="DJ77" s="852"/>
      <c r="DK77" s="853"/>
      <c r="DL77" s="851"/>
      <c r="DM77" s="852"/>
      <c r="DN77" s="852"/>
      <c r="DO77" s="852"/>
      <c r="DP77" s="853"/>
      <c r="DQ77" s="851"/>
      <c r="DR77" s="852"/>
      <c r="DS77" s="852"/>
      <c r="DT77" s="852"/>
      <c r="DU77" s="853"/>
      <c r="DV77" s="848"/>
      <c r="DW77" s="849"/>
      <c r="DX77" s="849"/>
      <c r="DY77" s="849"/>
      <c r="DZ77" s="850"/>
      <c r="EA77" s="197"/>
    </row>
    <row r="78" spans="1:131" s="198" customFormat="1" ht="26.25" customHeight="1">
      <c r="A78" s="212">
        <v>11</v>
      </c>
      <c r="B78" s="867"/>
      <c r="C78" s="868"/>
      <c r="D78" s="868"/>
      <c r="E78" s="868"/>
      <c r="F78" s="868"/>
      <c r="G78" s="868"/>
      <c r="H78" s="868"/>
      <c r="I78" s="868"/>
      <c r="J78" s="868"/>
      <c r="K78" s="868"/>
      <c r="L78" s="868"/>
      <c r="M78" s="868"/>
      <c r="N78" s="868"/>
      <c r="O78" s="868"/>
      <c r="P78" s="869"/>
      <c r="Q78" s="870"/>
      <c r="R78" s="818"/>
      <c r="S78" s="818"/>
      <c r="T78" s="818"/>
      <c r="U78" s="818"/>
      <c r="V78" s="818"/>
      <c r="W78" s="818"/>
      <c r="X78" s="818"/>
      <c r="Y78" s="818"/>
      <c r="Z78" s="818"/>
      <c r="AA78" s="818"/>
      <c r="AB78" s="818"/>
      <c r="AC78" s="818"/>
      <c r="AD78" s="818"/>
      <c r="AE78" s="818"/>
      <c r="AF78" s="818"/>
      <c r="AG78" s="818"/>
      <c r="AH78" s="818"/>
      <c r="AI78" s="818"/>
      <c r="AJ78" s="818"/>
      <c r="AK78" s="818"/>
      <c r="AL78" s="818"/>
      <c r="AM78" s="818"/>
      <c r="AN78" s="818"/>
      <c r="AO78" s="818"/>
      <c r="AP78" s="818"/>
      <c r="AQ78" s="818"/>
      <c r="AR78" s="818"/>
      <c r="AS78" s="818"/>
      <c r="AT78" s="818"/>
      <c r="AU78" s="818"/>
      <c r="AV78" s="818"/>
      <c r="AW78" s="818"/>
      <c r="AX78" s="818"/>
      <c r="AY78" s="818"/>
      <c r="AZ78" s="873"/>
      <c r="BA78" s="873"/>
      <c r="BB78" s="873"/>
      <c r="BC78" s="873"/>
      <c r="BD78" s="874"/>
      <c r="BE78" s="216"/>
      <c r="BF78" s="216"/>
      <c r="BG78" s="216"/>
      <c r="BH78" s="216"/>
      <c r="BI78" s="216"/>
      <c r="BJ78" s="219"/>
      <c r="BK78" s="219"/>
      <c r="BL78" s="219"/>
      <c r="BM78" s="219"/>
      <c r="BN78" s="219"/>
      <c r="BO78" s="216"/>
      <c r="BP78" s="216"/>
      <c r="BQ78" s="213">
        <v>72</v>
      </c>
      <c r="BR78" s="218"/>
      <c r="BS78" s="854"/>
      <c r="BT78" s="855"/>
      <c r="BU78" s="855"/>
      <c r="BV78" s="855"/>
      <c r="BW78" s="855"/>
      <c r="BX78" s="855"/>
      <c r="BY78" s="855"/>
      <c r="BZ78" s="855"/>
      <c r="CA78" s="855"/>
      <c r="CB78" s="855"/>
      <c r="CC78" s="855"/>
      <c r="CD78" s="855"/>
      <c r="CE78" s="855"/>
      <c r="CF78" s="855"/>
      <c r="CG78" s="856"/>
      <c r="CH78" s="851"/>
      <c r="CI78" s="852"/>
      <c r="CJ78" s="852"/>
      <c r="CK78" s="852"/>
      <c r="CL78" s="853"/>
      <c r="CM78" s="851"/>
      <c r="CN78" s="852"/>
      <c r="CO78" s="852"/>
      <c r="CP78" s="852"/>
      <c r="CQ78" s="853"/>
      <c r="CR78" s="851"/>
      <c r="CS78" s="852"/>
      <c r="CT78" s="852"/>
      <c r="CU78" s="852"/>
      <c r="CV78" s="853"/>
      <c r="CW78" s="851"/>
      <c r="CX78" s="852"/>
      <c r="CY78" s="852"/>
      <c r="CZ78" s="852"/>
      <c r="DA78" s="853"/>
      <c r="DB78" s="851"/>
      <c r="DC78" s="852"/>
      <c r="DD78" s="852"/>
      <c r="DE78" s="852"/>
      <c r="DF78" s="853"/>
      <c r="DG78" s="851"/>
      <c r="DH78" s="852"/>
      <c r="DI78" s="852"/>
      <c r="DJ78" s="852"/>
      <c r="DK78" s="853"/>
      <c r="DL78" s="851"/>
      <c r="DM78" s="852"/>
      <c r="DN78" s="852"/>
      <c r="DO78" s="852"/>
      <c r="DP78" s="853"/>
      <c r="DQ78" s="851"/>
      <c r="DR78" s="852"/>
      <c r="DS78" s="852"/>
      <c r="DT78" s="852"/>
      <c r="DU78" s="853"/>
      <c r="DV78" s="848"/>
      <c r="DW78" s="849"/>
      <c r="DX78" s="849"/>
      <c r="DY78" s="849"/>
      <c r="DZ78" s="850"/>
      <c r="EA78" s="197"/>
    </row>
    <row r="79" spans="1:131" s="198" customFormat="1" ht="26.25" customHeight="1">
      <c r="A79" s="212">
        <v>12</v>
      </c>
      <c r="B79" s="867"/>
      <c r="C79" s="868"/>
      <c r="D79" s="868"/>
      <c r="E79" s="868"/>
      <c r="F79" s="868"/>
      <c r="G79" s="868"/>
      <c r="H79" s="868"/>
      <c r="I79" s="868"/>
      <c r="J79" s="868"/>
      <c r="K79" s="868"/>
      <c r="L79" s="868"/>
      <c r="M79" s="868"/>
      <c r="N79" s="868"/>
      <c r="O79" s="868"/>
      <c r="P79" s="869"/>
      <c r="Q79" s="870"/>
      <c r="R79" s="818"/>
      <c r="S79" s="818"/>
      <c r="T79" s="818"/>
      <c r="U79" s="818"/>
      <c r="V79" s="818"/>
      <c r="W79" s="818"/>
      <c r="X79" s="818"/>
      <c r="Y79" s="818"/>
      <c r="Z79" s="818"/>
      <c r="AA79" s="818"/>
      <c r="AB79" s="818"/>
      <c r="AC79" s="818"/>
      <c r="AD79" s="818"/>
      <c r="AE79" s="818"/>
      <c r="AF79" s="818"/>
      <c r="AG79" s="818"/>
      <c r="AH79" s="818"/>
      <c r="AI79" s="818"/>
      <c r="AJ79" s="818"/>
      <c r="AK79" s="818"/>
      <c r="AL79" s="818"/>
      <c r="AM79" s="818"/>
      <c r="AN79" s="818"/>
      <c r="AO79" s="818"/>
      <c r="AP79" s="818"/>
      <c r="AQ79" s="818"/>
      <c r="AR79" s="818"/>
      <c r="AS79" s="818"/>
      <c r="AT79" s="818"/>
      <c r="AU79" s="818"/>
      <c r="AV79" s="818"/>
      <c r="AW79" s="818"/>
      <c r="AX79" s="818"/>
      <c r="AY79" s="818"/>
      <c r="AZ79" s="873"/>
      <c r="BA79" s="873"/>
      <c r="BB79" s="873"/>
      <c r="BC79" s="873"/>
      <c r="BD79" s="874"/>
      <c r="BE79" s="216"/>
      <c r="BF79" s="216"/>
      <c r="BG79" s="216"/>
      <c r="BH79" s="216"/>
      <c r="BI79" s="216"/>
      <c r="BJ79" s="219"/>
      <c r="BK79" s="219"/>
      <c r="BL79" s="219"/>
      <c r="BM79" s="219"/>
      <c r="BN79" s="219"/>
      <c r="BO79" s="216"/>
      <c r="BP79" s="216"/>
      <c r="BQ79" s="213">
        <v>73</v>
      </c>
      <c r="BR79" s="218"/>
      <c r="BS79" s="854"/>
      <c r="BT79" s="855"/>
      <c r="BU79" s="855"/>
      <c r="BV79" s="855"/>
      <c r="BW79" s="855"/>
      <c r="BX79" s="855"/>
      <c r="BY79" s="855"/>
      <c r="BZ79" s="855"/>
      <c r="CA79" s="855"/>
      <c r="CB79" s="855"/>
      <c r="CC79" s="855"/>
      <c r="CD79" s="855"/>
      <c r="CE79" s="855"/>
      <c r="CF79" s="855"/>
      <c r="CG79" s="856"/>
      <c r="CH79" s="851"/>
      <c r="CI79" s="852"/>
      <c r="CJ79" s="852"/>
      <c r="CK79" s="852"/>
      <c r="CL79" s="853"/>
      <c r="CM79" s="851"/>
      <c r="CN79" s="852"/>
      <c r="CO79" s="852"/>
      <c r="CP79" s="852"/>
      <c r="CQ79" s="853"/>
      <c r="CR79" s="851"/>
      <c r="CS79" s="852"/>
      <c r="CT79" s="852"/>
      <c r="CU79" s="852"/>
      <c r="CV79" s="853"/>
      <c r="CW79" s="851"/>
      <c r="CX79" s="852"/>
      <c r="CY79" s="852"/>
      <c r="CZ79" s="852"/>
      <c r="DA79" s="853"/>
      <c r="DB79" s="851"/>
      <c r="DC79" s="852"/>
      <c r="DD79" s="852"/>
      <c r="DE79" s="852"/>
      <c r="DF79" s="853"/>
      <c r="DG79" s="851"/>
      <c r="DH79" s="852"/>
      <c r="DI79" s="852"/>
      <c r="DJ79" s="852"/>
      <c r="DK79" s="853"/>
      <c r="DL79" s="851"/>
      <c r="DM79" s="852"/>
      <c r="DN79" s="852"/>
      <c r="DO79" s="852"/>
      <c r="DP79" s="853"/>
      <c r="DQ79" s="851"/>
      <c r="DR79" s="852"/>
      <c r="DS79" s="852"/>
      <c r="DT79" s="852"/>
      <c r="DU79" s="853"/>
      <c r="DV79" s="848"/>
      <c r="DW79" s="849"/>
      <c r="DX79" s="849"/>
      <c r="DY79" s="849"/>
      <c r="DZ79" s="850"/>
      <c r="EA79" s="197"/>
    </row>
    <row r="80" spans="1:131" s="198" customFormat="1" ht="26.25" customHeight="1">
      <c r="A80" s="212">
        <v>13</v>
      </c>
      <c r="B80" s="867"/>
      <c r="C80" s="868"/>
      <c r="D80" s="868"/>
      <c r="E80" s="868"/>
      <c r="F80" s="868"/>
      <c r="G80" s="868"/>
      <c r="H80" s="868"/>
      <c r="I80" s="868"/>
      <c r="J80" s="868"/>
      <c r="K80" s="868"/>
      <c r="L80" s="868"/>
      <c r="M80" s="868"/>
      <c r="N80" s="868"/>
      <c r="O80" s="868"/>
      <c r="P80" s="869"/>
      <c r="Q80" s="870"/>
      <c r="R80" s="818"/>
      <c r="S80" s="818"/>
      <c r="T80" s="818"/>
      <c r="U80" s="818"/>
      <c r="V80" s="818"/>
      <c r="W80" s="818"/>
      <c r="X80" s="818"/>
      <c r="Y80" s="818"/>
      <c r="Z80" s="818"/>
      <c r="AA80" s="818"/>
      <c r="AB80" s="818"/>
      <c r="AC80" s="818"/>
      <c r="AD80" s="818"/>
      <c r="AE80" s="818"/>
      <c r="AF80" s="818"/>
      <c r="AG80" s="818"/>
      <c r="AH80" s="818"/>
      <c r="AI80" s="818"/>
      <c r="AJ80" s="818"/>
      <c r="AK80" s="818"/>
      <c r="AL80" s="818"/>
      <c r="AM80" s="818"/>
      <c r="AN80" s="818"/>
      <c r="AO80" s="818"/>
      <c r="AP80" s="818"/>
      <c r="AQ80" s="818"/>
      <c r="AR80" s="818"/>
      <c r="AS80" s="818"/>
      <c r="AT80" s="818"/>
      <c r="AU80" s="818"/>
      <c r="AV80" s="818"/>
      <c r="AW80" s="818"/>
      <c r="AX80" s="818"/>
      <c r="AY80" s="818"/>
      <c r="AZ80" s="873"/>
      <c r="BA80" s="873"/>
      <c r="BB80" s="873"/>
      <c r="BC80" s="873"/>
      <c r="BD80" s="874"/>
      <c r="BE80" s="216"/>
      <c r="BF80" s="216"/>
      <c r="BG80" s="216"/>
      <c r="BH80" s="216"/>
      <c r="BI80" s="216"/>
      <c r="BJ80" s="216"/>
      <c r="BK80" s="216"/>
      <c r="BL80" s="216"/>
      <c r="BM80" s="216"/>
      <c r="BN80" s="216"/>
      <c r="BO80" s="216"/>
      <c r="BP80" s="216"/>
      <c r="BQ80" s="213">
        <v>74</v>
      </c>
      <c r="BR80" s="218"/>
      <c r="BS80" s="854"/>
      <c r="BT80" s="855"/>
      <c r="BU80" s="855"/>
      <c r="BV80" s="855"/>
      <c r="BW80" s="855"/>
      <c r="BX80" s="855"/>
      <c r="BY80" s="855"/>
      <c r="BZ80" s="855"/>
      <c r="CA80" s="855"/>
      <c r="CB80" s="855"/>
      <c r="CC80" s="855"/>
      <c r="CD80" s="855"/>
      <c r="CE80" s="855"/>
      <c r="CF80" s="855"/>
      <c r="CG80" s="856"/>
      <c r="CH80" s="851"/>
      <c r="CI80" s="852"/>
      <c r="CJ80" s="852"/>
      <c r="CK80" s="852"/>
      <c r="CL80" s="853"/>
      <c r="CM80" s="851"/>
      <c r="CN80" s="852"/>
      <c r="CO80" s="852"/>
      <c r="CP80" s="852"/>
      <c r="CQ80" s="853"/>
      <c r="CR80" s="851"/>
      <c r="CS80" s="852"/>
      <c r="CT80" s="852"/>
      <c r="CU80" s="852"/>
      <c r="CV80" s="853"/>
      <c r="CW80" s="851"/>
      <c r="CX80" s="852"/>
      <c r="CY80" s="852"/>
      <c r="CZ80" s="852"/>
      <c r="DA80" s="853"/>
      <c r="DB80" s="851"/>
      <c r="DC80" s="852"/>
      <c r="DD80" s="852"/>
      <c r="DE80" s="852"/>
      <c r="DF80" s="853"/>
      <c r="DG80" s="851"/>
      <c r="DH80" s="852"/>
      <c r="DI80" s="852"/>
      <c r="DJ80" s="852"/>
      <c r="DK80" s="853"/>
      <c r="DL80" s="851"/>
      <c r="DM80" s="852"/>
      <c r="DN80" s="852"/>
      <c r="DO80" s="852"/>
      <c r="DP80" s="853"/>
      <c r="DQ80" s="851"/>
      <c r="DR80" s="852"/>
      <c r="DS80" s="852"/>
      <c r="DT80" s="852"/>
      <c r="DU80" s="853"/>
      <c r="DV80" s="848"/>
      <c r="DW80" s="849"/>
      <c r="DX80" s="849"/>
      <c r="DY80" s="849"/>
      <c r="DZ80" s="850"/>
      <c r="EA80" s="197"/>
    </row>
    <row r="81" spans="1:131" s="198" customFormat="1" ht="26.25" customHeight="1">
      <c r="A81" s="212">
        <v>14</v>
      </c>
      <c r="B81" s="867"/>
      <c r="C81" s="868"/>
      <c r="D81" s="868"/>
      <c r="E81" s="868"/>
      <c r="F81" s="868"/>
      <c r="G81" s="868"/>
      <c r="H81" s="868"/>
      <c r="I81" s="868"/>
      <c r="J81" s="868"/>
      <c r="K81" s="868"/>
      <c r="L81" s="868"/>
      <c r="M81" s="868"/>
      <c r="N81" s="868"/>
      <c r="O81" s="868"/>
      <c r="P81" s="869"/>
      <c r="Q81" s="870"/>
      <c r="R81" s="818"/>
      <c r="S81" s="818"/>
      <c r="T81" s="818"/>
      <c r="U81" s="818"/>
      <c r="V81" s="818"/>
      <c r="W81" s="818"/>
      <c r="X81" s="818"/>
      <c r="Y81" s="818"/>
      <c r="Z81" s="818"/>
      <c r="AA81" s="818"/>
      <c r="AB81" s="818"/>
      <c r="AC81" s="818"/>
      <c r="AD81" s="818"/>
      <c r="AE81" s="818"/>
      <c r="AF81" s="818"/>
      <c r="AG81" s="818"/>
      <c r="AH81" s="818"/>
      <c r="AI81" s="818"/>
      <c r="AJ81" s="818"/>
      <c r="AK81" s="818"/>
      <c r="AL81" s="818"/>
      <c r="AM81" s="818"/>
      <c r="AN81" s="818"/>
      <c r="AO81" s="818"/>
      <c r="AP81" s="818"/>
      <c r="AQ81" s="818"/>
      <c r="AR81" s="818"/>
      <c r="AS81" s="818"/>
      <c r="AT81" s="818"/>
      <c r="AU81" s="818"/>
      <c r="AV81" s="818"/>
      <c r="AW81" s="818"/>
      <c r="AX81" s="818"/>
      <c r="AY81" s="818"/>
      <c r="AZ81" s="873"/>
      <c r="BA81" s="873"/>
      <c r="BB81" s="873"/>
      <c r="BC81" s="873"/>
      <c r="BD81" s="874"/>
      <c r="BE81" s="216"/>
      <c r="BF81" s="216"/>
      <c r="BG81" s="216"/>
      <c r="BH81" s="216"/>
      <c r="BI81" s="216"/>
      <c r="BJ81" s="216"/>
      <c r="BK81" s="216"/>
      <c r="BL81" s="216"/>
      <c r="BM81" s="216"/>
      <c r="BN81" s="216"/>
      <c r="BO81" s="216"/>
      <c r="BP81" s="216"/>
      <c r="BQ81" s="213">
        <v>75</v>
      </c>
      <c r="BR81" s="218"/>
      <c r="BS81" s="854"/>
      <c r="BT81" s="855"/>
      <c r="BU81" s="855"/>
      <c r="BV81" s="855"/>
      <c r="BW81" s="855"/>
      <c r="BX81" s="855"/>
      <c r="BY81" s="855"/>
      <c r="BZ81" s="855"/>
      <c r="CA81" s="855"/>
      <c r="CB81" s="855"/>
      <c r="CC81" s="855"/>
      <c r="CD81" s="855"/>
      <c r="CE81" s="855"/>
      <c r="CF81" s="855"/>
      <c r="CG81" s="856"/>
      <c r="CH81" s="851"/>
      <c r="CI81" s="852"/>
      <c r="CJ81" s="852"/>
      <c r="CK81" s="852"/>
      <c r="CL81" s="853"/>
      <c r="CM81" s="851"/>
      <c r="CN81" s="852"/>
      <c r="CO81" s="852"/>
      <c r="CP81" s="852"/>
      <c r="CQ81" s="853"/>
      <c r="CR81" s="851"/>
      <c r="CS81" s="852"/>
      <c r="CT81" s="852"/>
      <c r="CU81" s="852"/>
      <c r="CV81" s="853"/>
      <c r="CW81" s="851"/>
      <c r="CX81" s="852"/>
      <c r="CY81" s="852"/>
      <c r="CZ81" s="852"/>
      <c r="DA81" s="853"/>
      <c r="DB81" s="851"/>
      <c r="DC81" s="852"/>
      <c r="DD81" s="852"/>
      <c r="DE81" s="852"/>
      <c r="DF81" s="853"/>
      <c r="DG81" s="851"/>
      <c r="DH81" s="852"/>
      <c r="DI81" s="852"/>
      <c r="DJ81" s="852"/>
      <c r="DK81" s="853"/>
      <c r="DL81" s="851"/>
      <c r="DM81" s="852"/>
      <c r="DN81" s="852"/>
      <c r="DO81" s="852"/>
      <c r="DP81" s="853"/>
      <c r="DQ81" s="851"/>
      <c r="DR81" s="852"/>
      <c r="DS81" s="852"/>
      <c r="DT81" s="852"/>
      <c r="DU81" s="853"/>
      <c r="DV81" s="848"/>
      <c r="DW81" s="849"/>
      <c r="DX81" s="849"/>
      <c r="DY81" s="849"/>
      <c r="DZ81" s="850"/>
      <c r="EA81" s="197"/>
    </row>
    <row r="82" spans="1:131" s="198" customFormat="1" ht="26.25" customHeight="1">
      <c r="A82" s="212">
        <v>15</v>
      </c>
      <c r="B82" s="867"/>
      <c r="C82" s="868"/>
      <c r="D82" s="868"/>
      <c r="E82" s="868"/>
      <c r="F82" s="868"/>
      <c r="G82" s="868"/>
      <c r="H82" s="868"/>
      <c r="I82" s="868"/>
      <c r="J82" s="868"/>
      <c r="K82" s="868"/>
      <c r="L82" s="868"/>
      <c r="M82" s="868"/>
      <c r="N82" s="868"/>
      <c r="O82" s="868"/>
      <c r="P82" s="869"/>
      <c r="Q82" s="870"/>
      <c r="R82" s="818"/>
      <c r="S82" s="818"/>
      <c r="T82" s="818"/>
      <c r="U82" s="818"/>
      <c r="V82" s="818"/>
      <c r="W82" s="818"/>
      <c r="X82" s="818"/>
      <c r="Y82" s="818"/>
      <c r="Z82" s="818"/>
      <c r="AA82" s="818"/>
      <c r="AB82" s="818"/>
      <c r="AC82" s="818"/>
      <c r="AD82" s="818"/>
      <c r="AE82" s="818"/>
      <c r="AF82" s="818"/>
      <c r="AG82" s="818"/>
      <c r="AH82" s="818"/>
      <c r="AI82" s="818"/>
      <c r="AJ82" s="818"/>
      <c r="AK82" s="818"/>
      <c r="AL82" s="818"/>
      <c r="AM82" s="818"/>
      <c r="AN82" s="818"/>
      <c r="AO82" s="818"/>
      <c r="AP82" s="818"/>
      <c r="AQ82" s="818"/>
      <c r="AR82" s="818"/>
      <c r="AS82" s="818"/>
      <c r="AT82" s="818"/>
      <c r="AU82" s="818"/>
      <c r="AV82" s="818"/>
      <c r="AW82" s="818"/>
      <c r="AX82" s="818"/>
      <c r="AY82" s="818"/>
      <c r="AZ82" s="873"/>
      <c r="BA82" s="873"/>
      <c r="BB82" s="873"/>
      <c r="BC82" s="873"/>
      <c r="BD82" s="874"/>
      <c r="BE82" s="216"/>
      <c r="BF82" s="216"/>
      <c r="BG82" s="216"/>
      <c r="BH82" s="216"/>
      <c r="BI82" s="216"/>
      <c r="BJ82" s="216"/>
      <c r="BK82" s="216"/>
      <c r="BL82" s="216"/>
      <c r="BM82" s="216"/>
      <c r="BN82" s="216"/>
      <c r="BO82" s="216"/>
      <c r="BP82" s="216"/>
      <c r="BQ82" s="213">
        <v>76</v>
      </c>
      <c r="BR82" s="218"/>
      <c r="BS82" s="854"/>
      <c r="BT82" s="855"/>
      <c r="BU82" s="855"/>
      <c r="BV82" s="855"/>
      <c r="BW82" s="855"/>
      <c r="BX82" s="855"/>
      <c r="BY82" s="855"/>
      <c r="BZ82" s="855"/>
      <c r="CA82" s="855"/>
      <c r="CB82" s="855"/>
      <c r="CC82" s="855"/>
      <c r="CD82" s="855"/>
      <c r="CE82" s="855"/>
      <c r="CF82" s="855"/>
      <c r="CG82" s="856"/>
      <c r="CH82" s="851"/>
      <c r="CI82" s="852"/>
      <c r="CJ82" s="852"/>
      <c r="CK82" s="852"/>
      <c r="CL82" s="853"/>
      <c r="CM82" s="851"/>
      <c r="CN82" s="852"/>
      <c r="CO82" s="852"/>
      <c r="CP82" s="852"/>
      <c r="CQ82" s="853"/>
      <c r="CR82" s="851"/>
      <c r="CS82" s="852"/>
      <c r="CT82" s="852"/>
      <c r="CU82" s="852"/>
      <c r="CV82" s="853"/>
      <c r="CW82" s="851"/>
      <c r="CX82" s="852"/>
      <c r="CY82" s="852"/>
      <c r="CZ82" s="852"/>
      <c r="DA82" s="853"/>
      <c r="DB82" s="851"/>
      <c r="DC82" s="852"/>
      <c r="DD82" s="852"/>
      <c r="DE82" s="852"/>
      <c r="DF82" s="853"/>
      <c r="DG82" s="851"/>
      <c r="DH82" s="852"/>
      <c r="DI82" s="852"/>
      <c r="DJ82" s="852"/>
      <c r="DK82" s="853"/>
      <c r="DL82" s="851"/>
      <c r="DM82" s="852"/>
      <c r="DN82" s="852"/>
      <c r="DO82" s="852"/>
      <c r="DP82" s="853"/>
      <c r="DQ82" s="851"/>
      <c r="DR82" s="852"/>
      <c r="DS82" s="852"/>
      <c r="DT82" s="852"/>
      <c r="DU82" s="853"/>
      <c r="DV82" s="848"/>
      <c r="DW82" s="849"/>
      <c r="DX82" s="849"/>
      <c r="DY82" s="849"/>
      <c r="DZ82" s="850"/>
      <c r="EA82" s="197"/>
    </row>
    <row r="83" spans="1:131" s="198" customFormat="1" ht="26.25" customHeight="1">
      <c r="A83" s="212">
        <v>16</v>
      </c>
      <c r="B83" s="867"/>
      <c r="C83" s="868"/>
      <c r="D83" s="868"/>
      <c r="E83" s="868"/>
      <c r="F83" s="868"/>
      <c r="G83" s="868"/>
      <c r="H83" s="868"/>
      <c r="I83" s="868"/>
      <c r="J83" s="868"/>
      <c r="K83" s="868"/>
      <c r="L83" s="868"/>
      <c r="M83" s="868"/>
      <c r="N83" s="868"/>
      <c r="O83" s="868"/>
      <c r="P83" s="869"/>
      <c r="Q83" s="870"/>
      <c r="R83" s="818"/>
      <c r="S83" s="818"/>
      <c r="T83" s="818"/>
      <c r="U83" s="818"/>
      <c r="V83" s="818"/>
      <c r="W83" s="818"/>
      <c r="X83" s="818"/>
      <c r="Y83" s="818"/>
      <c r="Z83" s="818"/>
      <c r="AA83" s="818"/>
      <c r="AB83" s="818"/>
      <c r="AC83" s="818"/>
      <c r="AD83" s="818"/>
      <c r="AE83" s="818"/>
      <c r="AF83" s="818"/>
      <c r="AG83" s="818"/>
      <c r="AH83" s="818"/>
      <c r="AI83" s="818"/>
      <c r="AJ83" s="818"/>
      <c r="AK83" s="818"/>
      <c r="AL83" s="818"/>
      <c r="AM83" s="818"/>
      <c r="AN83" s="818"/>
      <c r="AO83" s="818"/>
      <c r="AP83" s="818"/>
      <c r="AQ83" s="818"/>
      <c r="AR83" s="818"/>
      <c r="AS83" s="818"/>
      <c r="AT83" s="818"/>
      <c r="AU83" s="818"/>
      <c r="AV83" s="818"/>
      <c r="AW83" s="818"/>
      <c r="AX83" s="818"/>
      <c r="AY83" s="818"/>
      <c r="AZ83" s="873"/>
      <c r="BA83" s="873"/>
      <c r="BB83" s="873"/>
      <c r="BC83" s="873"/>
      <c r="BD83" s="874"/>
      <c r="BE83" s="216"/>
      <c r="BF83" s="216"/>
      <c r="BG83" s="216"/>
      <c r="BH83" s="216"/>
      <c r="BI83" s="216"/>
      <c r="BJ83" s="216"/>
      <c r="BK83" s="216"/>
      <c r="BL83" s="216"/>
      <c r="BM83" s="216"/>
      <c r="BN83" s="216"/>
      <c r="BO83" s="216"/>
      <c r="BP83" s="216"/>
      <c r="BQ83" s="213">
        <v>77</v>
      </c>
      <c r="BR83" s="218"/>
      <c r="BS83" s="854"/>
      <c r="BT83" s="855"/>
      <c r="BU83" s="855"/>
      <c r="BV83" s="855"/>
      <c r="BW83" s="855"/>
      <c r="BX83" s="855"/>
      <c r="BY83" s="855"/>
      <c r="BZ83" s="855"/>
      <c r="CA83" s="855"/>
      <c r="CB83" s="855"/>
      <c r="CC83" s="855"/>
      <c r="CD83" s="855"/>
      <c r="CE83" s="855"/>
      <c r="CF83" s="855"/>
      <c r="CG83" s="856"/>
      <c r="CH83" s="851"/>
      <c r="CI83" s="852"/>
      <c r="CJ83" s="852"/>
      <c r="CK83" s="852"/>
      <c r="CL83" s="853"/>
      <c r="CM83" s="851"/>
      <c r="CN83" s="852"/>
      <c r="CO83" s="852"/>
      <c r="CP83" s="852"/>
      <c r="CQ83" s="853"/>
      <c r="CR83" s="851"/>
      <c r="CS83" s="852"/>
      <c r="CT83" s="852"/>
      <c r="CU83" s="852"/>
      <c r="CV83" s="853"/>
      <c r="CW83" s="851"/>
      <c r="CX83" s="852"/>
      <c r="CY83" s="852"/>
      <c r="CZ83" s="852"/>
      <c r="DA83" s="853"/>
      <c r="DB83" s="851"/>
      <c r="DC83" s="852"/>
      <c r="DD83" s="852"/>
      <c r="DE83" s="852"/>
      <c r="DF83" s="853"/>
      <c r="DG83" s="851"/>
      <c r="DH83" s="852"/>
      <c r="DI83" s="852"/>
      <c r="DJ83" s="852"/>
      <c r="DK83" s="853"/>
      <c r="DL83" s="851"/>
      <c r="DM83" s="852"/>
      <c r="DN83" s="852"/>
      <c r="DO83" s="852"/>
      <c r="DP83" s="853"/>
      <c r="DQ83" s="851"/>
      <c r="DR83" s="852"/>
      <c r="DS83" s="852"/>
      <c r="DT83" s="852"/>
      <c r="DU83" s="853"/>
      <c r="DV83" s="848"/>
      <c r="DW83" s="849"/>
      <c r="DX83" s="849"/>
      <c r="DY83" s="849"/>
      <c r="DZ83" s="850"/>
      <c r="EA83" s="197"/>
    </row>
    <row r="84" spans="1:131" s="198" customFormat="1" ht="26.25" customHeight="1">
      <c r="A84" s="212">
        <v>17</v>
      </c>
      <c r="B84" s="867"/>
      <c r="C84" s="868"/>
      <c r="D84" s="868"/>
      <c r="E84" s="868"/>
      <c r="F84" s="868"/>
      <c r="G84" s="868"/>
      <c r="H84" s="868"/>
      <c r="I84" s="868"/>
      <c r="J84" s="868"/>
      <c r="K84" s="868"/>
      <c r="L84" s="868"/>
      <c r="M84" s="868"/>
      <c r="N84" s="868"/>
      <c r="O84" s="868"/>
      <c r="P84" s="869"/>
      <c r="Q84" s="870"/>
      <c r="R84" s="818"/>
      <c r="S84" s="818"/>
      <c r="T84" s="818"/>
      <c r="U84" s="818"/>
      <c r="V84" s="818"/>
      <c r="W84" s="818"/>
      <c r="X84" s="818"/>
      <c r="Y84" s="818"/>
      <c r="Z84" s="818"/>
      <c r="AA84" s="818"/>
      <c r="AB84" s="818"/>
      <c r="AC84" s="818"/>
      <c r="AD84" s="818"/>
      <c r="AE84" s="818"/>
      <c r="AF84" s="818"/>
      <c r="AG84" s="818"/>
      <c r="AH84" s="818"/>
      <c r="AI84" s="818"/>
      <c r="AJ84" s="818"/>
      <c r="AK84" s="818"/>
      <c r="AL84" s="818"/>
      <c r="AM84" s="818"/>
      <c r="AN84" s="818"/>
      <c r="AO84" s="818"/>
      <c r="AP84" s="818"/>
      <c r="AQ84" s="818"/>
      <c r="AR84" s="818"/>
      <c r="AS84" s="818"/>
      <c r="AT84" s="818"/>
      <c r="AU84" s="818"/>
      <c r="AV84" s="818"/>
      <c r="AW84" s="818"/>
      <c r="AX84" s="818"/>
      <c r="AY84" s="818"/>
      <c r="AZ84" s="873"/>
      <c r="BA84" s="873"/>
      <c r="BB84" s="873"/>
      <c r="BC84" s="873"/>
      <c r="BD84" s="874"/>
      <c r="BE84" s="216"/>
      <c r="BF84" s="216"/>
      <c r="BG84" s="216"/>
      <c r="BH84" s="216"/>
      <c r="BI84" s="216"/>
      <c r="BJ84" s="216"/>
      <c r="BK84" s="216"/>
      <c r="BL84" s="216"/>
      <c r="BM84" s="216"/>
      <c r="BN84" s="216"/>
      <c r="BO84" s="216"/>
      <c r="BP84" s="216"/>
      <c r="BQ84" s="213">
        <v>78</v>
      </c>
      <c r="BR84" s="218"/>
      <c r="BS84" s="854"/>
      <c r="BT84" s="855"/>
      <c r="BU84" s="855"/>
      <c r="BV84" s="855"/>
      <c r="BW84" s="855"/>
      <c r="BX84" s="855"/>
      <c r="BY84" s="855"/>
      <c r="BZ84" s="855"/>
      <c r="CA84" s="855"/>
      <c r="CB84" s="855"/>
      <c r="CC84" s="855"/>
      <c r="CD84" s="855"/>
      <c r="CE84" s="855"/>
      <c r="CF84" s="855"/>
      <c r="CG84" s="856"/>
      <c r="CH84" s="851"/>
      <c r="CI84" s="852"/>
      <c r="CJ84" s="852"/>
      <c r="CK84" s="852"/>
      <c r="CL84" s="853"/>
      <c r="CM84" s="851"/>
      <c r="CN84" s="852"/>
      <c r="CO84" s="852"/>
      <c r="CP84" s="852"/>
      <c r="CQ84" s="853"/>
      <c r="CR84" s="851"/>
      <c r="CS84" s="852"/>
      <c r="CT84" s="852"/>
      <c r="CU84" s="852"/>
      <c r="CV84" s="853"/>
      <c r="CW84" s="851"/>
      <c r="CX84" s="852"/>
      <c r="CY84" s="852"/>
      <c r="CZ84" s="852"/>
      <c r="DA84" s="853"/>
      <c r="DB84" s="851"/>
      <c r="DC84" s="852"/>
      <c r="DD84" s="852"/>
      <c r="DE84" s="852"/>
      <c r="DF84" s="853"/>
      <c r="DG84" s="851"/>
      <c r="DH84" s="852"/>
      <c r="DI84" s="852"/>
      <c r="DJ84" s="852"/>
      <c r="DK84" s="853"/>
      <c r="DL84" s="851"/>
      <c r="DM84" s="852"/>
      <c r="DN84" s="852"/>
      <c r="DO84" s="852"/>
      <c r="DP84" s="853"/>
      <c r="DQ84" s="851"/>
      <c r="DR84" s="852"/>
      <c r="DS84" s="852"/>
      <c r="DT84" s="852"/>
      <c r="DU84" s="853"/>
      <c r="DV84" s="848"/>
      <c r="DW84" s="849"/>
      <c r="DX84" s="849"/>
      <c r="DY84" s="849"/>
      <c r="DZ84" s="850"/>
      <c r="EA84" s="197"/>
    </row>
    <row r="85" spans="1:131" s="198" customFormat="1" ht="26.25" customHeight="1">
      <c r="A85" s="212">
        <v>18</v>
      </c>
      <c r="B85" s="867"/>
      <c r="C85" s="868"/>
      <c r="D85" s="868"/>
      <c r="E85" s="868"/>
      <c r="F85" s="868"/>
      <c r="G85" s="868"/>
      <c r="H85" s="868"/>
      <c r="I85" s="868"/>
      <c r="J85" s="868"/>
      <c r="K85" s="868"/>
      <c r="L85" s="868"/>
      <c r="M85" s="868"/>
      <c r="N85" s="868"/>
      <c r="O85" s="868"/>
      <c r="P85" s="869"/>
      <c r="Q85" s="870"/>
      <c r="R85" s="818"/>
      <c r="S85" s="818"/>
      <c r="T85" s="818"/>
      <c r="U85" s="818"/>
      <c r="V85" s="818"/>
      <c r="W85" s="818"/>
      <c r="X85" s="818"/>
      <c r="Y85" s="818"/>
      <c r="Z85" s="818"/>
      <c r="AA85" s="818"/>
      <c r="AB85" s="818"/>
      <c r="AC85" s="818"/>
      <c r="AD85" s="818"/>
      <c r="AE85" s="818"/>
      <c r="AF85" s="818"/>
      <c r="AG85" s="818"/>
      <c r="AH85" s="818"/>
      <c r="AI85" s="818"/>
      <c r="AJ85" s="818"/>
      <c r="AK85" s="818"/>
      <c r="AL85" s="818"/>
      <c r="AM85" s="818"/>
      <c r="AN85" s="818"/>
      <c r="AO85" s="818"/>
      <c r="AP85" s="818"/>
      <c r="AQ85" s="818"/>
      <c r="AR85" s="818"/>
      <c r="AS85" s="818"/>
      <c r="AT85" s="818"/>
      <c r="AU85" s="818"/>
      <c r="AV85" s="818"/>
      <c r="AW85" s="818"/>
      <c r="AX85" s="818"/>
      <c r="AY85" s="818"/>
      <c r="AZ85" s="873"/>
      <c r="BA85" s="873"/>
      <c r="BB85" s="873"/>
      <c r="BC85" s="873"/>
      <c r="BD85" s="874"/>
      <c r="BE85" s="216"/>
      <c r="BF85" s="216"/>
      <c r="BG85" s="216"/>
      <c r="BH85" s="216"/>
      <c r="BI85" s="216"/>
      <c r="BJ85" s="216"/>
      <c r="BK85" s="216"/>
      <c r="BL85" s="216"/>
      <c r="BM85" s="216"/>
      <c r="BN85" s="216"/>
      <c r="BO85" s="216"/>
      <c r="BP85" s="216"/>
      <c r="BQ85" s="213">
        <v>79</v>
      </c>
      <c r="BR85" s="218"/>
      <c r="BS85" s="854"/>
      <c r="BT85" s="855"/>
      <c r="BU85" s="855"/>
      <c r="BV85" s="855"/>
      <c r="BW85" s="855"/>
      <c r="BX85" s="855"/>
      <c r="BY85" s="855"/>
      <c r="BZ85" s="855"/>
      <c r="CA85" s="855"/>
      <c r="CB85" s="855"/>
      <c r="CC85" s="855"/>
      <c r="CD85" s="855"/>
      <c r="CE85" s="855"/>
      <c r="CF85" s="855"/>
      <c r="CG85" s="856"/>
      <c r="CH85" s="851"/>
      <c r="CI85" s="852"/>
      <c r="CJ85" s="852"/>
      <c r="CK85" s="852"/>
      <c r="CL85" s="853"/>
      <c r="CM85" s="851"/>
      <c r="CN85" s="852"/>
      <c r="CO85" s="852"/>
      <c r="CP85" s="852"/>
      <c r="CQ85" s="853"/>
      <c r="CR85" s="851"/>
      <c r="CS85" s="852"/>
      <c r="CT85" s="852"/>
      <c r="CU85" s="852"/>
      <c r="CV85" s="853"/>
      <c r="CW85" s="851"/>
      <c r="CX85" s="852"/>
      <c r="CY85" s="852"/>
      <c r="CZ85" s="852"/>
      <c r="DA85" s="853"/>
      <c r="DB85" s="851"/>
      <c r="DC85" s="852"/>
      <c r="DD85" s="852"/>
      <c r="DE85" s="852"/>
      <c r="DF85" s="853"/>
      <c r="DG85" s="851"/>
      <c r="DH85" s="852"/>
      <c r="DI85" s="852"/>
      <c r="DJ85" s="852"/>
      <c r="DK85" s="853"/>
      <c r="DL85" s="851"/>
      <c r="DM85" s="852"/>
      <c r="DN85" s="852"/>
      <c r="DO85" s="852"/>
      <c r="DP85" s="853"/>
      <c r="DQ85" s="851"/>
      <c r="DR85" s="852"/>
      <c r="DS85" s="852"/>
      <c r="DT85" s="852"/>
      <c r="DU85" s="853"/>
      <c r="DV85" s="848"/>
      <c r="DW85" s="849"/>
      <c r="DX85" s="849"/>
      <c r="DY85" s="849"/>
      <c r="DZ85" s="850"/>
      <c r="EA85" s="197"/>
    </row>
    <row r="86" spans="1:131" s="198" customFormat="1" ht="26.25" customHeight="1">
      <c r="A86" s="212">
        <v>19</v>
      </c>
      <c r="B86" s="867"/>
      <c r="C86" s="868"/>
      <c r="D86" s="868"/>
      <c r="E86" s="868"/>
      <c r="F86" s="868"/>
      <c r="G86" s="868"/>
      <c r="H86" s="868"/>
      <c r="I86" s="868"/>
      <c r="J86" s="868"/>
      <c r="K86" s="868"/>
      <c r="L86" s="868"/>
      <c r="M86" s="868"/>
      <c r="N86" s="868"/>
      <c r="O86" s="868"/>
      <c r="P86" s="869"/>
      <c r="Q86" s="870"/>
      <c r="R86" s="818"/>
      <c r="S86" s="818"/>
      <c r="T86" s="818"/>
      <c r="U86" s="818"/>
      <c r="V86" s="818"/>
      <c r="W86" s="818"/>
      <c r="X86" s="818"/>
      <c r="Y86" s="818"/>
      <c r="Z86" s="818"/>
      <c r="AA86" s="818"/>
      <c r="AB86" s="818"/>
      <c r="AC86" s="818"/>
      <c r="AD86" s="818"/>
      <c r="AE86" s="818"/>
      <c r="AF86" s="818"/>
      <c r="AG86" s="818"/>
      <c r="AH86" s="818"/>
      <c r="AI86" s="818"/>
      <c r="AJ86" s="818"/>
      <c r="AK86" s="818"/>
      <c r="AL86" s="818"/>
      <c r="AM86" s="818"/>
      <c r="AN86" s="818"/>
      <c r="AO86" s="818"/>
      <c r="AP86" s="818"/>
      <c r="AQ86" s="818"/>
      <c r="AR86" s="818"/>
      <c r="AS86" s="818"/>
      <c r="AT86" s="818"/>
      <c r="AU86" s="818"/>
      <c r="AV86" s="818"/>
      <c r="AW86" s="818"/>
      <c r="AX86" s="818"/>
      <c r="AY86" s="818"/>
      <c r="AZ86" s="873"/>
      <c r="BA86" s="873"/>
      <c r="BB86" s="873"/>
      <c r="BC86" s="873"/>
      <c r="BD86" s="874"/>
      <c r="BE86" s="216"/>
      <c r="BF86" s="216"/>
      <c r="BG86" s="216"/>
      <c r="BH86" s="216"/>
      <c r="BI86" s="216"/>
      <c r="BJ86" s="216"/>
      <c r="BK86" s="216"/>
      <c r="BL86" s="216"/>
      <c r="BM86" s="216"/>
      <c r="BN86" s="216"/>
      <c r="BO86" s="216"/>
      <c r="BP86" s="216"/>
      <c r="BQ86" s="213">
        <v>80</v>
      </c>
      <c r="BR86" s="218"/>
      <c r="BS86" s="854"/>
      <c r="BT86" s="855"/>
      <c r="BU86" s="855"/>
      <c r="BV86" s="855"/>
      <c r="BW86" s="855"/>
      <c r="BX86" s="855"/>
      <c r="BY86" s="855"/>
      <c r="BZ86" s="855"/>
      <c r="CA86" s="855"/>
      <c r="CB86" s="855"/>
      <c r="CC86" s="855"/>
      <c r="CD86" s="855"/>
      <c r="CE86" s="855"/>
      <c r="CF86" s="855"/>
      <c r="CG86" s="856"/>
      <c r="CH86" s="851"/>
      <c r="CI86" s="852"/>
      <c r="CJ86" s="852"/>
      <c r="CK86" s="852"/>
      <c r="CL86" s="853"/>
      <c r="CM86" s="851"/>
      <c r="CN86" s="852"/>
      <c r="CO86" s="852"/>
      <c r="CP86" s="852"/>
      <c r="CQ86" s="853"/>
      <c r="CR86" s="851"/>
      <c r="CS86" s="852"/>
      <c r="CT86" s="852"/>
      <c r="CU86" s="852"/>
      <c r="CV86" s="853"/>
      <c r="CW86" s="851"/>
      <c r="CX86" s="852"/>
      <c r="CY86" s="852"/>
      <c r="CZ86" s="852"/>
      <c r="DA86" s="853"/>
      <c r="DB86" s="851"/>
      <c r="DC86" s="852"/>
      <c r="DD86" s="852"/>
      <c r="DE86" s="852"/>
      <c r="DF86" s="853"/>
      <c r="DG86" s="851"/>
      <c r="DH86" s="852"/>
      <c r="DI86" s="852"/>
      <c r="DJ86" s="852"/>
      <c r="DK86" s="853"/>
      <c r="DL86" s="851"/>
      <c r="DM86" s="852"/>
      <c r="DN86" s="852"/>
      <c r="DO86" s="852"/>
      <c r="DP86" s="853"/>
      <c r="DQ86" s="851"/>
      <c r="DR86" s="852"/>
      <c r="DS86" s="852"/>
      <c r="DT86" s="852"/>
      <c r="DU86" s="853"/>
      <c r="DV86" s="848"/>
      <c r="DW86" s="849"/>
      <c r="DX86" s="849"/>
      <c r="DY86" s="849"/>
      <c r="DZ86" s="850"/>
      <c r="EA86" s="197"/>
    </row>
    <row r="87" spans="1:131" s="198" customFormat="1" ht="26.25" customHeight="1">
      <c r="A87" s="220">
        <v>20</v>
      </c>
      <c r="B87" s="876"/>
      <c r="C87" s="877"/>
      <c r="D87" s="877"/>
      <c r="E87" s="877"/>
      <c r="F87" s="877"/>
      <c r="G87" s="877"/>
      <c r="H87" s="877"/>
      <c r="I87" s="877"/>
      <c r="J87" s="877"/>
      <c r="K87" s="877"/>
      <c r="L87" s="877"/>
      <c r="M87" s="877"/>
      <c r="N87" s="877"/>
      <c r="O87" s="877"/>
      <c r="P87" s="878"/>
      <c r="Q87" s="879"/>
      <c r="R87" s="880"/>
      <c r="S87" s="880"/>
      <c r="T87" s="880"/>
      <c r="U87" s="880"/>
      <c r="V87" s="880"/>
      <c r="W87" s="880"/>
      <c r="X87" s="880"/>
      <c r="Y87" s="880"/>
      <c r="Z87" s="880"/>
      <c r="AA87" s="880"/>
      <c r="AB87" s="880"/>
      <c r="AC87" s="880"/>
      <c r="AD87" s="880"/>
      <c r="AE87" s="880"/>
      <c r="AF87" s="880"/>
      <c r="AG87" s="880"/>
      <c r="AH87" s="880"/>
      <c r="AI87" s="880"/>
      <c r="AJ87" s="880"/>
      <c r="AK87" s="880"/>
      <c r="AL87" s="880"/>
      <c r="AM87" s="880"/>
      <c r="AN87" s="880"/>
      <c r="AO87" s="880"/>
      <c r="AP87" s="880"/>
      <c r="AQ87" s="880"/>
      <c r="AR87" s="880"/>
      <c r="AS87" s="880"/>
      <c r="AT87" s="880"/>
      <c r="AU87" s="880"/>
      <c r="AV87" s="880"/>
      <c r="AW87" s="880"/>
      <c r="AX87" s="880"/>
      <c r="AY87" s="880"/>
      <c r="AZ87" s="881"/>
      <c r="BA87" s="881"/>
      <c r="BB87" s="881"/>
      <c r="BC87" s="881"/>
      <c r="BD87" s="882"/>
      <c r="BE87" s="216"/>
      <c r="BF87" s="216"/>
      <c r="BG87" s="216"/>
      <c r="BH87" s="216"/>
      <c r="BI87" s="216"/>
      <c r="BJ87" s="216"/>
      <c r="BK87" s="216"/>
      <c r="BL87" s="216"/>
      <c r="BM87" s="216"/>
      <c r="BN87" s="216"/>
      <c r="BO87" s="216"/>
      <c r="BP87" s="216"/>
      <c r="BQ87" s="213">
        <v>81</v>
      </c>
      <c r="BR87" s="218"/>
      <c r="BS87" s="854"/>
      <c r="BT87" s="855"/>
      <c r="BU87" s="855"/>
      <c r="BV87" s="855"/>
      <c r="BW87" s="855"/>
      <c r="BX87" s="855"/>
      <c r="BY87" s="855"/>
      <c r="BZ87" s="855"/>
      <c r="CA87" s="855"/>
      <c r="CB87" s="855"/>
      <c r="CC87" s="855"/>
      <c r="CD87" s="855"/>
      <c r="CE87" s="855"/>
      <c r="CF87" s="855"/>
      <c r="CG87" s="856"/>
      <c r="CH87" s="851"/>
      <c r="CI87" s="852"/>
      <c r="CJ87" s="852"/>
      <c r="CK87" s="852"/>
      <c r="CL87" s="853"/>
      <c r="CM87" s="851"/>
      <c r="CN87" s="852"/>
      <c r="CO87" s="852"/>
      <c r="CP87" s="852"/>
      <c r="CQ87" s="853"/>
      <c r="CR87" s="851"/>
      <c r="CS87" s="852"/>
      <c r="CT87" s="852"/>
      <c r="CU87" s="852"/>
      <c r="CV87" s="853"/>
      <c r="CW87" s="851"/>
      <c r="CX87" s="852"/>
      <c r="CY87" s="852"/>
      <c r="CZ87" s="852"/>
      <c r="DA87" s="853"/>
      <c r="DB87" s="851"/>
      <c r="DC87" s="852"/>
      <c r="DD87" s="852"/>
      <c r="DE87" s="852"/>
      <c r="DF87" s="853"/>
      <c r="DG87" s="851"/>
      <c r="DH87" s="852"/>
      <c r="DI87" s="852"/>
      <c r="DJ87" s="852"/>
      <c r="DK87" s="853"/>
      <c r="DL87" s="851"/>
      <c r="DM87" s="852"/>
      <c r="DN87" s="852"/>
      <c r="DO87" s="852"/>
      <c r="DP87" s="853"/>
      <c r="DQ87" s="851"/>
      <c r="DR87" s="852"/>
      <c r="DS87" s="852"/>
      <c r="DT87" s="852"/>
      <c r="DU87" s="853"/>
      <c r="DV87" s="848"/>
      <c r="DW87" s="849"/>
      <c r="DX87" s="849"/>
      <c r="DY87" s="849"/>
      <c r="DZ87" s="850"/>
      <c r="EA87" s="197"/>
    </row>
    <row r="88" spans="1:131" s="198" customFormat="1" ht="26.25" customHeight="1" thickBot="1">
      <c r="A88" s="215" t="s">
        <v>362</v>
      </c>
      <c r="B88" s="778" t="s">
        <v>398</v>
      </c>
      <c r="C88" s="779"/>
      <c r="D88" s="779"/>
      <c r="E88" s="779"/>
      <c r="F88" s="779"/>
      <c r="G88" s="779"/>
      <c r="H88" s="779"/>
      <c r="I88" s="779"/>
      <c r="J88" s="779"/>
      <c r="K88" s="779"/>
      <c r="L88" s="779"/>
      <c r="M88" s="779"/>
      <c r="N88" s="779"/>
      <c r="O88" s="779"/>
      <c r="P88" s="780"/>
      <c r="Q88" s="829"/>
      <c r="R88" s="830"/>
      <c r="S88" s="830"/>
      <c r="T88" s="830"/>
      <c r="U88" s="830"/>
      <c r="V88" s="830"/>
      <c r="W88" s="830"/>
      <c r="X88" s="830"/>
      <c r="Y88" s="830"/>
      <c r="Z88" s="830"/>
      <c r="AA88" s="830"/>
      <c r="AB88" s="830"/>
      <c r="AC88" s="830"/>
      <c r="AD88" s="830"/>
      <c r="AE88" s="830"/>
      <c r="AF88" s="833">
        <v>4076</v>
      </c>
      <c r="AG88" s="833"/>
      <c r="AH88" s="833"/>
      <c r="AI88" s="833"/>
      <c r="AJ88" s="833"/>
      <c r="AK88" s="830"/>
      <c r="AL88" s="830"/>
      <c r="AM88" s="830"/>
      <c r="AN88" s="830"/>
      <c r="AO88" s="830"/>
      <c r="AP88" s="833">
        <v>1838</v>
      </c>
      <c r="AQ88" s="833"/>
      <c r="AR88" s="833"/>
      <c r="AS88" s="833"/>
      <c r="AT88" s="833"/>
      <c r="AU88" s="833">
        <v>1512</v>
      </c>
      <c r="AV88" s="833"/>
      <c r="AW88" s="833"/>
      <c r="AX88" s="833"/>
      <c r="AY88" s="833"/>
      <c r="AZ88" s="838"/>
      <c r="BA88" s="838"/>
      <c r="BB88" s="838"/>
      <c r="BC88" s="838"/>
      <c r="BD88" s="839"/>
      <c r="BE88" s="216"/>
      <c r="BF88" s="216"/>
      <c r="BG88" s="216"/>
      <c r="BH88" s="216"/>
      <c r="BI88" s="216"/>
      <c r="BJ88" s="216"/>
      <c r="BK88" s="216"/>
      <c r="BL88" s="216"/>
      <c r="BM88" s="216"/>
      <c r="BN88" s="216"/>
      <c r="BO88" s="216"/>
      <c r="BP88" s="216"/>
      <c r="BQ88" s="213">
        <v>82</v>
      </c>
      <c r="BR88" s="218"/>
      <c r="BS88" s="854"/>
      <c r="BT88" s="855"/>
      <c r="BU88" s="855"/>
      <c r="BV88" s="855"/>
      <c r="BW88" s="855"/>
      <c r="BX88" s="855"/>
      <c r="BY88" s="855"/>
      <c r="BZ88" s="855"/>
      <c r="CA88" s="855"/>
      <c r="CB88" s="855"/>
      <c r="CC88" s="855"/>
      <c r="CD88" s="855"/>
      <c r="CE88" s="855"/>
      <c r="CF88" s="855"/>
      <c r="CG88" s="856"/>
      <c r="CH88" s="851"/>
      <c r="CI88" s="852"/>
      <c r="CJ88" s="852"/>
      <c r="CK88" s="852"/>
      <c r="CL88" s="853"/>
      <c r="CM88" s="851"/>
      <c r="CN88" s="852"/>
      <c r="CO88" s="852"/>
      <c r="CP88" s="852"/>
      <c r="CQ88" s="853"/>
      <c r="CR88" s="851"/>
      <c r="CS88" s="852"/>
      <c r="CT88" s="852"/>
      <c r="CU88" s="852"/>
      <c r="CV88" s="853"/>
      <c r="CW88" s="851"/>
      <c r="CX88" s="852"/>
      <c r="CY88" s="852"/>
      <c r="CZ88" s="852"/>
      <c r="DA88" s="853"/>
      <c r="DB88" s="851"/>
      <c r="DC88" s="852"/>
      <c r="DD88" s="852"/>
      <c r="DE88" s="852"/>
      <c r="DF88" s="853"/>
      <c r="DG88" s="851"/>
      <c r="DH88" s="852"/>
      <c r="DI88" s="852"/>
      <c r="DJ88" s="852"/>
      <c r="DK88" s="853"/>
      <c r="DL88" s="851"/>
      <c r="DM88" s="852"/>
      <c r="DN88" s="852"/>
      <c r="DO88" s="852"/>
      <c r="DP88" s="853"/>
      <c r="DQ88" s="851"/>
      <c r="DR88" s="852"/>
      <c r="DS88" s="852"/>
      <c r="DT88" s="852"/>
      <c r="DU88" s="853"/>
      <c r="DV88" s="848"/>
      <c r="DW88" s="849"/>
      <c r="DX88" s="849"/>
      <c r="DY88" s="849"/>
      <c r="DZ88" s="850"/>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4"/>
      <c r="BT89" s="855"/>
      <c r="BU89" s="855"/>
      <c r="BV89" s="855"/>
      <c r="BW89" s="855"/>
      <c r="BX89" s="855"/>
      <c r="BY89" s="855"/>
      <c r="BZ89" s="855"/>
      <c r="CA89" s="855"/>
      <c r="CB89" s="855"/>
      <c r="CC89" s="855"/>
      <c r="CD89" s="855"/>
      <c r="CE89" s="855"/>
      <c r="CF89" s="855"/>
      <c r="CG89" s="856"/>
      <c r="CH89" s="851"/>
      <c r="CI89" s="852"/>
      <c r="CJ89" s="852"/>
      <c r="CK89" s="852"/>
      <c r="CL89" s="853"/>
      <c r="CM89" s="851"/>
      <c r="CN89" s="852"/>
      <c r="CO89" s="852"/>
      <c r="CP89" s="852"/>
      <c r="CQ89" s="853"/>
      <c r="CR89" s="851"/>
      <c r="CS89" s="852"/>
      <c r="CT89" s="852"/>
      <c r="CU89" s="852"/>
      <c r="CV89" s="853"/>
      <c r="CW89" s="851"/>
      <c r="CX89" s="852"/>
      <c r="CY89" s="852"/>
      <c r="CZ89" s="852"/>
      <c r="DA89" s="853"/>
      <c r="DB89" s="851"/>
      <c r="DC89" s="852"/>
      <c r="DD89" s="852"/>
      <c r="DE89" s="852"/>
      <c r="DF89" s="853"/>
      <c r="DG89" s="851"/>
      <c r="DH89" s="852"/>
      <c r="DI89" s="852"/>
      <c r="DJ89" s="852"/>
      <c r="DK89" s="853"/>
      <c r="DL89" s="851"/>
      <c r="DM89" s="852"/>
      <c r="DN89" s="852"/>
      <c r="DO89" s="852"/>
      <c r="DP89" s="853"/>
      <c r="DQ89" s="851"/>
      <c r="DR89" s="852"/>
      <c r="DS89" s="852"/>
      <c r="DT89" s="852"/>
      <c r="DU89" s="853"/>
      <c r="DV89" s="848"/>
      <c r="DW89" s="849"/>
      <c r="DX89" s="849"/>
      <c r="DY89" s="849"/>
      <c r="DZ89" s="850"/>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4"/>
      <c r="BT90" s="855"/>
      <c r="BU90" s="855"/>
      <c r="BV90" s="855"/>
      <c r="BW90" s="855"/>
      <c r="BX90" s="855"/>
      <c r="BY90" s="855"/>
      <c r="BZ90" s="855"/>
      <c r="CA90" s="855"/>
      <c r="CB90" s="855"/>
      <c r="CC90" s="855"/>
      <c r="CD90" s="855"/>
      <c r="CE90" s="855"/>
      <c r="CF90" s="855"/>
      <c r="CG90" s="856"/>
      <c r="CH90" s="851"/>
      <c r="CI90" s="852"/>
      <c r="CJ90" s="852"/>
      <c r="CK90" s="852"/>
      <c r="CL90" s="853"/>
      <c r="CM90" s="851"/>
      <c r="CN90" s="852"/>
      <c r="CO90" s="852"/>
      <c r="CP90" s="852"/>
      <c r="CQ90" s="853"/>
      <c r="CR90" s="851"/>
      <c r="CS90" s="852"/>
      <c r="CT90" s="852"/>
      <c r="CU90" s="852"/>
      <c r="CV90" s="853"/>
      <c r="CW90" s="851"/>
      <c r="CX90" s="852"/>
      <c r="CY90" s="852"/>
      <c r="CZ90" s="852"/>
      <c r="DA90" s="853"/>
      <c r="DB90" s="851"/>
      <c r="DC90" s="852"/>
      <c r="DD90" s="852"/>
      <c r="DE90" s="852"/>
      <c r="DF90" s="853"/>
      <c r="DG90" s="851"/>
      <c r="DH90" s="852"/>
      <c r="DI90" s="852"/>
      <c r="DJ90" s="852"/>
      <c r="DK90" s="853"/>
      <c r="DL90" s="851"/>
      <c r="DM90" s="852"/>
      <c r="DN90" s="852"/>
      <c r="DO90" s="852"/>
      <c r="DP90" s="853"/>
      <c r="DQ90" s="851"/>
      <c r="DR90" s="852"/>
      <c r="DS90" s="852"/>
      <c r="DT90" s="852"/>
      <c r="DU90" s="853"/>
      <c r="DV90" s="848"/>
      <c r="DW90" s="849"/>
      <c r="DX90" s="849"/>
      <c r="DY90" s="849"/>
      <c r="DZ90" s="850"/>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4"/>
      <c r="BT91" s="855"/>
      <c r="BU91" s="855"/>
      <c r="BV91" s="855"/>
      <c r="BW91" s="855"/>
      <c r="BX91" s="855"/>
      <c r="BY91" s="855"/>
      <c r="BZ91" s="855"/>
      <c r="CA91" s="855"/>
      <c r="CB91" s="855"/>
      <c r="CC91" s="855"/>
      <c r="CD91" s="855"/>
      <c r="CE91" s="855"/>
      <c r="CF91" s="855"/>
      <c r="CG91" s="856"/>
      <c r="CH91" s="851"/>
      <c r="CI91" s="852"/>
      <c r="CJ91" s="852"/>
      <c r="CK91" s="852"/>
      <c r="CL91" s="853"/>
      <c r="CM91" s="851"/>
      <c r="CN91" s="852"/>
      <c r="CO91" s="852"/>
      <c r="CP91" s="852"/>
      <c r="CQ91" s="853"/>
      <c r="CR91" s="851"/>
      <c r="CS91" s="852"/>
      <c r="CT91" s="852"/>
      <c r="CU91" s="852"/>
      <c r="CV91" s="853"/>
      <c r="CW91" s="851"/>
      <c r="CX91" s="852"/>
      <c r="CY91" s="852"/>
      <c r="CZ91" s="852"/>
      <c r="DA91" s="853"/>
      <c r="DB91" s="851"/>
      <c r="DC91" s="852"/>
      <c r="DD91" s="852"/>
      <c r="DE91" s="852"/>
      <c r="DF91" s="853"/>
      <c r="DG91" s="851"/>
      <c r="DH91" s="852"/>
      <c r="DI91" s="852"/>
      <c r="DJ91" s="852"/>
      <c r="DK91" s="853"/>
      <c r="DL91" s="851"/>
      <c r="DM91" s="852"/>
      <c r="DN91" s="852"/>
      <c r="DO91" s="852"/>
      <c r="DP91" s="853"/>
      <c r="DQ91" s="851"/>
      <c r="DR91" s="852"/>
      <c r="DS91" s="852"/>
      <c r="DT91" s="852"/>
      <c r="DU91" s="853"/>
      <c r="DV91" s="848"/>
      <c r="DW91" s="849"/>
      <c r="DX91" s="849"/>
      <c r="DY91" s="849"/>
      <c r="DZ91" s="850"/>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4"/>
      <c r="BT92" s="855"/>
      <c r="BU92" s="855"/>
      <c r="BV92" s="855"/>
      <c r="BW92" s="855"/>
      <c r="BX92" s="855"/>
      <c r="BY92" s="855"/>
      <c r="BZ92" s="855"/>
      <c r="CA92" s="855"/>
      <c r="CB92" s="855"/>
      <c r="CC92" s="855"/>
      <c r="CD92" s="855"/>
      <c r="CE92" s="855"/>
      <c r="CF92" s="855"/>
      <c r="CG92" s="856"/>
      <c r="CH92" s="851"/>
      <c r="CI92" s="852"/>
      <c r="CJ92" s="852"/>
      <c r="CK92" s="852"/>
      <c r="CL92" s="853"/>
      <c r="CM92" s="851"/>
      <c r="CN92" s="852"/>
      <c r="CO92" s="852"/>
      <c r="CP92" s="852"/>
      <c r="CQ92" s="853"/>
      <c r="CR92" s="851"/>
      <c r="CS92" s="852"/>
      <c r="CT92" s="852"/>
      <c r="CU92" s="852"/>
      <c r="CV92" s="853"/>
      <c r="CW92" s="851"/>
      <c r="CX92" s="852"/>
      <c r="CY92" s="852"/>
      <c r="CZ92" s="852"/>
      <c r="DA92" s="853"/>
      <c r="DB92" s="851"/>
      <c r="DC92" s="852"/>
      <c r="DD92" s="852"/>
      <c r="DE92" s="852"/>
      <c r="DF92" s="853"/>
      <c r="DG92" s="851"/>
      <c r="DH92" s="852"/>
      <c r="DI92" s="852"/>
      <c r="DJ92" s="852"/>
      <c r="DK92" s="853"/>
      <c r="DL92" s="851"/>
      <c r="DM92" s="852"/>
      <c r="DN92" s="852"/>
      <c r="DO92" s="852"/>
      <c r="DP92" s="853"/>
      <c r="DQ92" s="851"/>
      <c r="DR92" s="852"/>
      <c r="DS92" s="852"/>
      <c r="DT92" s="852"/>
      <c r="DU92" s="853"/>
      <c r="DV92" s="848"/>
      <c r="DW92" s="849"/>
      <c r="DX92" s="849"/>
      <c r="DY92" s="849"/>
      <c r="DZ92" s="850"/>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4"/>
      <c r="BT93" s="855"/>
      <c r="BU93" s="855"/>
      <c r="BV93" s="855"/>
      <c r="BW93" s="855"/>
      <c r="BX93" s="855"/>
      <c r="BY93" s="855"/>
      <c r="BZ93" s="855"/>
      <c r="CA93" s="855"/>
      <c r="CB93" s="855"/>
      <c r="CC93" s="855"/>
      <c r="CD93" s="855"/>
      <c r="CE93" s="855"/>
      <c r="CF93" s="855"/>
      <c r="CG93" s="856"/>
      <c r="CH93" s="851"/>
      <c r="CI93" s="852"/>
      <c r="CJ93" s="852"/>
      <c r="CK93" s="852"/>
      <c r="CL93" s="853"/>
      <c r="CM93" s="851"/>
      <c r="CN93" s="852"/>
      <c r="CO93" s="852"/>
      <c r="CP93" s="852"/>
      <c r="CQ93" s="853"/>
      <c r="CR93" s="851"/>
      <c r="CS93" s="852"/>
      <c r="CT93" s="852"/>
      <c r="CU93" s="852"/>
      <c r="CV93" s="853"/>
      <c r="CW93" s="851"/>
      <c r="CX93" s="852"/>
      <c r="CY93" s="852"/>
      <c r="CZ93" s="852"/>
      <c r="DA93" s="853"/>
      <c r="DB93" s="851"/>
      <c r="DC93" s="852"/>
      <c r="DD93" s="852"/>
      <c r="DE93" s="852"/>
      <c r="DF93" s="853"/>
      <c r="DG93" s="851"/>
      <c r="DH93" s="852"/>
      <c r="DI93" s="852"/>
      <c r="DJ93" s="852"/>
      <c r="DK93" s="853"/>
      <c r="DL93" s="851"/>
      <c r="DM93" s="852"/>
      <c r="DN93" s="852"/>
      <c r="DO93" s="852"/>
      <c r="DP93" s="853"/>
      <c r="DQ93" s="851"/>
      <c r="DR93" s="852"/>
      <c r="DS93" s="852"/>
      <c r="DT93" s="852"/>
      <c r="DU93" s="853"/>
      <c r="DV93" s="848"/>
      <c r="DW93" s="849"/>
      <c r="DX93" s="849"/>
      <c r="DY93" s="849"/>
      <c r="DZ93" s="850"/>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4"/>
      <c r="BT94" s="855"/>
      <c r="BU94" s="855"/>
      <c r="BV94" s="855"/>
      <c r="BW94" s="855"/>
      <c r="BX94" s="855"/>
      <c r="BY94" s="855"/>
      <c r="BZ94" s="855"/>
      <c r="CA94" s="855"/>
      <c r="CB94" s="855"/>
      <c r="CC94" s="855"/>
      <c r="CD94" s="855"/>
      <c r="CE94" s="855"/>
      <c r="CF94" s="855"/>
      <c r="CG94" s="856"/>
      <c r="CH94" s="851"/>
      <c r="CI94" s="852"/>
      <c r="CJ94" s="852"/>
      <c r="CK94" s="852"/>
      <c r="CL94" s="853"/>
      <c r="CM94" s="851"/>
      <c r="CN94" s="852"/>
      <c r="CO94" s="852"/>
      <c r="CP94" s="852"/>
      <c r="CQ94" s="853"/>
      <c r="CR94" s="851"/>
      <c r="CS94" s="852"/>
      <c r="CT94" s="852"/>
      <c r="CU94" s="852"/>
      <c r="CV94" s="853"/>
      <c r="CW94" s="851"/>
      <c r="CX94" s="852"/>
      <c r="CY94" s="852"/>
      <c r="CZ94" s="852"/>
      <c r="DA94" s="853"/>
      <c r="DB94" s="851"/>
      <c r="DC94" s="852"/>
      <c r="DD94" s="852"/>
      <c r="DE94" s="852"/>
      <c r="DF94" s="853"/>
      <c r="DG94" s="851"/>
      <c r="DH94" s="852"/>
      <c r="DI94" s="852"/>
      <c r="DJ94" s="852"/>
      <c r="DK94" s="853"/>
      <c r="DL94" s="851"/>
      <c r="DM94" s="852"/>
      <c r="DN94" s="852"/>
      <c r="DO94" s="852"/>
      <c r="DP94" s="853"/>
      <c r="DQ94" s="851"/>
      <c r="DR94" s="852"/>
      <c r="DS94" s="852"/>
      <c r="DT94" s="852"/>
      <c r="DU94" s="853"/>
      <c r="DV94" s="848"/>
      <c r="DW94" s="849"/>
      <c r="DX94" s="849"/>
      <c r="DY94" s="849"/>
      <c r="DZ94" s="850"/>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4"/>
      <c r="BT95" s="855"/>
      <c r="BU95" s="855"/>
      <c r="BV95" s="855"/>
      <c r="BW95" s="855"/>
      <c r="BX95" s="855"/>
      <c r="BY95" s="855"/>
      <c r="BZ95" s="855"/>
      <c r="CA95" s="855"/>
      <c r="CB95" s="855"/>
      <c r="CC95" s="855"/>
      <c r="CD95" s="855"/>
      <c r="CE95" s="855"/>
      <c r="CF95" s="855"/>
      <c r="CG95" s="856"/>
      <c r="CH95" s="851"/>
      <c r="CI95" s="852"/>
      <c r="CJ95" s="852"/>
      <c r="CK95" s="852"/>
      <c r="CL95" s="853"/>
      <c r="CM95" s="851"/>
      <c r="CN95" s="852"/>
      <c r="CO95" s="852"/>
      <c r="CP95" s="852"/>
      <c r="CQ95" s="853"/>
      <c r="CR95" s="851"/>
      <c r="CS95" s="852"/>
      <c r="CT95" s="852"/>
      <c r="CU95" s="852"/>
      <c r="CV95" s="853"/>
      <c r="CW95" s="851"/>
      <c r="CX95" s="852"/>
      <c r="CY95" s="852"/>
      <c r="CZ95" s="852"/>
      <c r="DA95" s="853"/>
      <c r="DB95" s="851"/>
      <c r="DC95" s="852"/>
      <c r="DD95" s="852"/>
      <c r="DE95" s="852"/>
      <c r="DF95" s="853"/>
      <c r="DG95" s="851"/>
      <c r="DH95" s="852"/>
      <c r="DI95" s="852"/>
      <c r="DJ95" s="852"/>
      <c r="DK95" s="853"/>
      <c r="DL95" s="851"/>
      <c r="DM95" s="852"/>
      <c r="DN95" s="852"/>
      <c r="DO95" s="852"/>
      <c r="DP95" s="853"/>
      <c r="DQ95" s="851"/>
      <c r="DR95" s="852"/>
      <c r="DS95" s="852"/>
      <c r="DT95" s="852"/>
      <c r="DU95" s="853"/>
      <c r="DV95" s="848"/>
      <c r="DW95" s="849"/>
      <c r="DX95" s="849"/>
      <c r="DY95" s="849"/>
      <c r="DZ95" s="850"/>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4"/>
      <c r="BT96" s="855"/>
      <c r="BU96" s="855"/>
      <c r="BV96" s="855"/>
      <c r="BW96" s="855"/>
      <c r="BX96" s="855"/>
      <c r="BY96" s="855"/>
      <c r="BZ96" s="855"/>
      <c r="CA96" s="855"/>
      <c r="CB96" s="855"/>
      <c r="CC96" s="855"/>
      <c r="CD96" s="855"/>
      <c r="CE96" s="855"/>
      <c r="CF96" s="855"/>
      <c r="CG96" s="856"/>
      <c r="CH96" s="851"/>
      <c r="CI96" s="852"/>
      <c r="CJ96" s="852"/>
      <c r="CK96" s="852"/>
      <c r="CL96" s="853"/>
      <c r="CM96" s="851"/>
      <c r="CN96" s="852"/>
      <c r="CO96" s="852"/>
      <c r="CP96" s="852"/>
      <c r="CQ96" s="853"/>
      <c r="CR96" s="851"/>
      <c r="CS96" s="852"/>
      <c r="CT96" s="852"/>
      <c r="CU96" s="852"/>
      <c r="CV96" s="853"/>
      <c r="CW96" s="851"/>
      <c r="CX96" s="852"/>
      <c r="CY96" s="852"/>
      <c r="CZ96" s="852"/>
      <c r="DA96" s="853"/>
      <c r="DB96" s="851"/>
      <c r="DC96" s="852"/>
      <c r="DD96" s="852"/>
      <c r="DE96" s="852"/>
      <c r="DF96" s="853"/>
      <c r="DG96" s="851"/>
      <c r="DH96" s="852"/>
      <c r="DI96" s="852"/>
      <c r="DJ96" s="852"/>
      <c r="DK96" s="853"/>
      <c r="DL96" s="851"/>
      <c r="DM96" s="852"/>
      <c r="DN96" s="852"/>
      <c r="DO96" s="852"/>
      <c r="DP96" s="853"/>
      <c r="DQ96" s="851"/>
      <c r="DR96" s="852"/>
      <c r="DS96" s="852"/>
      <c r="DT96" s="852"/>
      <c r="DU96" s="853"/>
      <c r="DV96" s="848"/>
      <c r="DW96" s="849"/>
      <c r="DX96" s="849"/>
      <c r="DY96" s="849"/>
      <c r="DZ96" s="850"/>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4"/>
      <c r="BT97" s="855"/>
      <c r="BU97" s="855"/>
      <c r="BV97" s="855"/>
      <c r="BW97" s="855"/>
      <c r="BX97" s="855"/>
      <c r="BY97" s="855"/>
      <c r="BZ97" s="855"/>
      <c r="CA97" s="855"/>
      <c r="CB97" s="855"/>
      <c r="CC97" s="855"/>
      <c r="CD97" s="855"/>
      <c r="CE97" s="855"/>
      <c r="CF97" s="855"/>
      <c r="CG97" s="856"/>
      <c r="CH97" s="851"/>
      <c r="CI97" s="852"/>
      <c r="CJ97" s="852"/>
      <c r="CK97" s="852"/>
      <c r="CL97" s="853"/>
      <c r="CM97" s="851"/>
      <c r="CN97" s="852"/>
      <c r="CO97" s="852"/>
      <c r="CP97" s="852"/>
      <c r="CQ97" s="853"/>
      <c r="CR97" s="851"/>
      <c r="CS97" s="852"/>
      <c r="CT97" s="852"/>
      <c r="CU97" s="852"/>
      <c r="CV97" s="853"/>
      <c r="CW97" s="851"/>
      <c r="CX97" s="852"/>
      <c r="CY97" s="852"/>
      <c r="CZ97" s="852"/>
      <c r="DA97" s="853"/>
      <c r="DB97" s="851"/>
      <c r="DC97" s="852"/>
      <c r="DD97" s="852"/>
      <c r="DE97" s="852"/>
      <c r="DF97" s="853"/>
      <c r="DG97" s="851"/>
      <c r="DH97" s="852"/>
      <c r="DI97" s="852"/>
      <c r="DJ97" s="852"/>
      <c r="DK97" s="853"/>
      <c r="DL97" s="851"/>
      <c r="DM97" s="852"/>
      <c r="DN97" s="852"/>
      <c r="DO97" s="852"/>
      <c r="DP97" s="853"/>
      <c r="DQ97" s="851"/>
      <c r="DR97" s="852"/>
      <c r="DS97" s="852"/>
      <c r="DT97" s="852"/>
      <c r="DU97" s="853"/>
      <c r="DV97" s="848"/>
      <c r="DW97" s="849"/>
      <c r="DX97" s="849"/>
      <c r="DY97" s="849"/>
      <c r="DZ97" s="850"/>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4"/>
      <c r="BT98" s="855"/>
      <c r="BU98" s="855"/>
      <c r="BV98" s="855"/>
      <c r="BW98" s="855"/>
      <c r="BX98" s="855"/>
      <c r="BY98" s="855"/>
      <c r="BZ98" s="855"/>
      <c r="CA98" s="855"/>
      <c r="CB98" s="855"/>
      <c r="CC98" s="855"/>
      <c r="CD98" s="855"/>
      <c r="CE98" s="855"/>
      <c r="CF98" s="855"/>
      <c r="CG98" s="856"/>
      <c r="CH98" s="851"/>
      <c r="CI98" s="852"/>
      <c r="CJ98" s="852"/>
      <c r="CK98" s="852"/>
      <c r="CL98" s="853"/>
      <c r="CM98" s="851"/>
      <c r="CN98" s="852"/>
      <c r="CO98" s="852"/>
      <c r="CP98" s="852"/>
      <c r="CQ98" s="853"/>
      <c r="CR98" s="851"/>
      <c r="CS98" s="852"/>
      <c r="CT98" s="852"/>
      <c r="CU98" s="852"/>
      <c r="CV98" s="853"/>
      <c r="CW98" s="851"/>
      <c r="CX98" s="852"/>
      <c r="CY98" s="852"/>
      <c r="CZ98" s="852"/>
      <c r="DA98" s="853"/>
      <c r="DB98" s="851"/>
      <c r="DC98" s="852"/>
      <c r="DD98" s="852"/>
      <c r="DE98" s="852"/>
      <c r="DF98" s="853"/>
      <c r="DG98" s="851"/>
      <c r="DH98" s="852"/>
      <c r="DI98" s="852"/>
      <c r="DJ98" s="852"/>
      <c r="DK98" s="853"/>
      <c r="DL98" s="851"/>
      <c r="DM98" s="852"/>
      <c r="DN98" s="852"/>
      <c r="DO98" s="852"/>
      <c r="DP98" s="853"/>
      <c r="DQ98" s="851"/>
      <c r="DR98" s="852"/>
      <c r="DS98" s="852"/>
      <c r="DT98" s="852"/>
      <c r="DU98" s="853"/>
      <c r="DV98" s="848"/>
      <c r="DW98" s="849"/>
      <c r="DX98" s="849"/>
      <c r="DY98" s="849"/>
      <c r="DZ98" s="850"/>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4"/>
      <c r="BT99" s="855"/>
      <c r="BU99" s="855"/>
      <c r="BV99" s="855"/>
      <c r="BW99" s="855"/>
      <c r="BX99" s="855"/>
      <c r="BY99" s="855"/>
      <c r="BZ99" s="855"/>
      <c r="CA99" s="855"/>
      <c r="CB99" s="855"/>
      <c r="CC99" s="855"/>
      <c r="CD99" s="855"/>
      <c r="CE99" s="855"/>
      <c r="CF99" s="855"/>
      <c r="CG99" s="856"/>
      <c r="CH99" s="851"/>
      <c r="CI99" s="852"/>
      <c r="CJ99" s="852"/>
      <c r="CK99" s="852"/>
      <c r="CL99" s="853"/>
      <c r="CM99" s="851"/>
      <c r="CN99" s="852"/>
      <c r="CO99" s="852"/>
      <c r="CP99" s="852"/>
      <c r="CQ99" s="853"/>
      <c r="CR99" s="851"/>
      <c r="CS99" s="852"/>
      <c r="CT99" s="852"/>
      <c r="CU99" s="852"/>
      <c r="CV99" s="853"/>
      <c r="CW99" s="851"/>
      <c r="CX99" s="852"/>
      <c r="CY99" s="852"/>
      <c r="CZ99" s="852"/>
      <c r="DA99" s="853"/>
      <c r="DB99" s="851"/>
      <c r="DC99" s="852"/>
      <c r="DD99" s="852"/>
      <c r="DE99" s="852"/>
      <c r="DF99" s="853"/>
      <c r="DG99" s="851"/>
      <c r="DH99" s="852"/>
      <c r="DI99" s="852"/>
      <c r="DJ99" s="852"/>
      <c r="DK99" s="853"/>
      <c r="DL99" s="851"/>
      <c r="DM99" s="852"/>
      <c r="DN99" s="852"/>
      <c r="DO99" s="852"/>
      <c r="DP99" s="853"/>
      <c r="DQ99" s="851"/>
      <c r="DR99" s="852"/>
      <c r="DS99" s="852"/>
      <c r="DT99" s="852"/>
      <c r="DU99" s="853"/>
      <c r="DV99" s="848"/>
      <c r="DW99" s="849"/>
      <c r="DX99" s="849"/>
      <c r="DY99" s="849"/>
      <c r="DZ99" s="850"/>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4"/>
      <c r="BT100" s="855"/>
      <c r="BU100" s="855"/>
      <c r="BV100" s="855"/>
      <c r="BW100" s="855"/>
      <c r="BX100" s="855"/>
      <c r="BY100" s="855"/>
      <c r="BZ100" s="855"/>
      <c r="CA100" s="855"/>
      <c r="CB100" s="855"/>
      <c r="CC100" s="855"/>
      <c r="CD100" s="855"/>
      <c r="CE100" s="855"/>
      <c r="CF100" s="855"/>
      <c r="CG100" s="856"/>
      <c r="CH100" s="851"/>
      <c r="CI100" s="852"/>
      <c r="CJ100" s="852"/>
      <c r="CK100" s="852"/>
      <c r="CL100" s="853"/>
      <c r="CM100" s="851"/>
      <c r="CN100" s="852"/>
      <c r="CO100" s="852"/>
      <c r="CP100" s="852"/>
      <c r="CQ100" s="853"/>
      <c r="CR100" s="851"/>
      <c r="CS100" s="852"/>
      <c r="CT100" s="852"/>
      <c r="CU100" s="852"/>
      <c r="CV100" s="853"/>
      <c r="CW100" s="851"/>
      <c r="CX100" s="852"/>
      <c r="CY100" s="852"/>
      <c r="CZ100" s="852"/>
      <c r="DA100" s="853"/>
      <c r="DB100" s="851"/>
      <c r="DC100" s="852"/>
      <c r="DD100" s="852"/>
      <c r="DE100" s="852"/>
      <c r="DF100" s="853"/>
      <c r="DG100" s="851"/>
      <c r="DH100" s="852"/>
      <c r="DI100" s="852"/>
      <c r="DJ100" s="852"/>
      <c r="DK100" s="853"/>
      <c r="DL100" s="851"/>
      <c r="DM100" s="852"/>
      <c r="DN100" s="852"/>
      <c r="DO100" s="852"/>
      <c r="DP100" s="853"/>
      <c r="DQ100" s="851"/>
      <c r="DR100" s="852"/>
      <c r="DS100" s="852"/>
      <c r="DT100" s="852"/>
      <c r="DU100" s="853"/>
      <c r="DV100" s="848"/>
      <c r="DW100" s="849"/>
      <c r="DX100" s="849"/>
      <c r="DY100" s="849"/>
      <c r="DZ100" s="850"/>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4"/>
      <c r="BT101" s="855"/>
      <c r="BU101" s="855"/>
      <c r="BV101" s="855"/>
      <c r="BW101" s="855"/>
      <c r="BX101" s="855"/>
      <c r="BY101" s="855"/>
      <c r="BZ101" s="855"/>
      <c r="CA101" s="855"/>
      <c r="CB101" s="855"/>
      <c r="CC101" s="855"/>
      <c r="CD101" s="855"/>
      <c r="CE101" s="855"/>
      <c r="CF101" s="855"/>
      <c r="CG101" s="856"/>
      <c r="CH101" s="851"/>
      <c r="CI101" s="852"/>
      <c r="CJ101" s="852"/>
      <c r="CK101" s="852"/>
      <c r="CL101" s="853"/>
      <c r="CM101" s="851"/>
      <c r="CN101" s="852"/>
      <c r="CO101" s="852"/>
      <c r="CP101" s="852"/>
      <c r="CQ101" s="853"/>
      <c r="CR101" s="851"/>
      <c r="CS101" s="852"/>
      <c r="CT101" s="852"/>
      <c r="CU101" s="852"/>
      <c r="CV101" s="853"/>
      <c r="CW101" s="851"/>
      <c r="CX101" s="852"/>
      <c r="CY101" s="852"/>
      <c r="CZ101" s="852"/>
      <c r="DA101" s="853"/>
      <c r="DB101" s="851"/>
      <c r="DC101" s="852"/>
      <c r="DD101" s="852"/>
      <c r="DE101" s="852"/>
      <c r="DF101" s="853"/>
      <c r="DG101" s="851"/>
      <c r="DH101" s="852"/>
      <c r="DI101" s="852"/>
      <c r="DJ101" s="852"/>
      <c r="DK101" s="853"/>
      <c r="DL101" s="851"/>
      <c r="DM101" s="852"/>
      <c r="DN101" s="852"/>
      <c r="DO101" s="852"/>
      <c r="DP101" s="853"/>
      <c r="DQ101" s="851"/>
      <c r="DR101" s="852"/>
      <c r="DS101" s="852"/>
      <c r="DT101" s="852"/>
      <c r="DU101" s="853"/>
      <c r="DV101" s="848"/>
      <c r="DW101" s="849"/>
      <c r="DX101" s="849"/>
      <c r="DY101" s="849"/>
      <c r="DZ101" s="850"/>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362</v>
      </c>
      <c r="BR102" s="778" t="s">
        <v>399</v>
      </c>
      <c r="BS102" s="779"/>
      <c r="BT102" s="779"/>
      <c r="BU102" s="779"/>
      <c r="BV102" s="779"/>
      <c r="BW102" s="779"/>
      <c r="BX102" s="779"/>
      <c r="BY102" s="779"/>
      <c r="BZ102" s="779"/>
      <c r="CA102" s="779"/>
      <c r="CB102" s="779"/>
      <c r="CC102" s="779"/>
      <c r="CD102" s="779"/>
      <c r="CE102" s="779"/>
      <c r="CF102" s="779"/>
      <c r="CG102" s="780"/>
      <c r="CH102" s="883"/>
      <c r="CI102" s="884"/>
      <c r="CJ102" s="884"/>
      <c r="CK102" s="884"/>
      <c r="CL102" s="885"/>
      <c r="CM102" s="883"/>
      <c r="CN102" s="884"/>
      <c r="CO102" s="884"/>
      <c r="CP102" s="884"/>
      <c r="CQ102" s="885"/>
      <c r="CR102" s="886">
        <v>10</v>
      </c>
      <c r="CS102" s="841"/>
      <c r="CT102" s="841"/>
      <c r="CU102" s="841"/>
      <c r="CV102" s="887"/>
      <c r="CW102" s="886" t="s">
        <v>566</v>
      </c>
      <c r="CX102" s="841"/>
      <c r="CY102" s="841"/>
      <c r="CZ102" s="841"/>
      <c r="DA102" s="887"/>
      <c r="DB102" s="886" t="s">
        <v>562</v>
      </c>
      <c r="DC102" s="841"/>
      <c r="DD102" s="841"/>
      <c r="DE102" s="841"/>
      <c r="DF102" s="887"/>
      <c r="DG102" s="886">
        <v>1633</v>
      </c>
      <c r="DH102" s="841"/>
      <c r="DI102" s="841"/>
      <c r="DJ102" s="841"/>
      <c r="DK102" s="887"/>
      <c r="DL102" s="886" t="s">
        <v>563</v>
      </c>
      <c r="DM102" s="841"/>
      <c r="DN102" s="841"/>
      <c r="DO102" s="841"/>
      <c r="DP102" s="887"/>
      <c r="DQ102" s="886" t="s">
        <v>562</v>
      </c>
      <c r="DR102" s="841"/>
      <c r="DS102" s="841"/>
      <c r="DT102" s="841"/>
      <c r="DU102" s="887"/>
      <c r="DV102" s="912"/>
      <c r="DW102" s="913"/>
      <c r="DX102" s="913"/>
      <c r="DY102" s="913"/>
      <c r="DZ102" s="914"/>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15" t="s">
        <v>400</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6" t="s">
        <v>401</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402</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403</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7" t="s">
        <v>404</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405</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197" customFormat="1" ht="26.25" customHeight="1">
      <c r="A109" s="910" t="s">
        <v>406</v>
      </c>
      <c r="B109" s="889"/>
      <c r="C109" s="889"/>
      <c r="D109" s="889"/>
      <c r="E109" s="889"/>
      <c r="F109" s="889"/>
      <c r="G109" s="889"/>
      <c r="H109" s="889"/>
      <c r="I109" s="889"/>
      <c r="J109" s="889"/>
      <c r="K109" s="889"/>
      <c r="L109" s="889"/>
      <c r="M109" s="889"/>
      <c r="N109" s="889"/>
      <c r="O109" s="889"/>
      <c r="P109" s="889"/>
      <c r="Q109" s="889"/>
      <c r="R109" s="889"/>
      <c r="S109" s="889"/>
      <c r="T109" s="889"/>
      <c r="U109" s="889"/>
      <c r="V109" s="889"/>
      <c r="W109" s="889"/>
      <c r="X109" s="889"/>
      <c r="Y109" s="889"/>
      <c r="Z109" s="890"/>
      <c r="AA109" s="888" t="s">
        <v>407</v>
      </c>
      <c r="AB109" s="889"/>
      <c r="AC109" s="889"/>
      <c r="AD109" s="889"/>
      <c r="AE109" s="890"/>
      <c r="AF109" s="888" t="s">
        <v>283</v>
      </c>
      <c r="AG109" s="889"/>
      <c r="AH109" s="889"/>
      <c r="AI109" s="889"/>
      <c r="AJ109" s="890"/>
      <c r="AK109" s="888" t="s">
        <v>282</v>
      </c>
      <c r="AL109" s="889"/>
      <c r="AM109" s="889"/>
      <c r="AN109" s="889"/>
      <c r="AO109" s="890"/>
      <c r="AP109" s="888" t="s">
        <v>408</v>
      </c>
      <c r="AQ109" s="889"/>
      <c r="AR109" s="889"/>
      <c r="AS109" s="889"/>
      <c r="AT109" s="891"/>
      <c r="AU109" s="910" t="s">
        <v>406</v>
      </c>
      <c r="AV109" s="889"/>
      <c r="AW109" s="889"/>
      <c r="AX109" s="889"/>
      <c r="AY109" s="889"/>
      <c r="AZ109" s="889"/>
      <c r="BA109" s="889"/>
      <c r="BB109" s="889"/>
      <c r="BC109" s="889"/>
      <c r="BD109" s="889"/>
      <c r="BE109" s="889"/>
      <c r="BF109" s="889"/>
      <c r="BG109" s="889"/>
      <c r="BH109" s="889"/>
      <c r="BI109" s="889"/>
      <c r="BJ109" s="889"/>
      <c r="BK109" s="889"/>
      <c r="BL109" s="889"/>
      <c r="BM109" s="889"/>
      <c r="BN109" s="889"/>
      <c r="BO109" s="889"/>
      <c r="BP109" s="890"/>
      <c r="BQ109" s="888" t="s">
        <v>407</v>
      </c>
      <c r="BR109" s="889"/>
      <c r="BS109" s="889"/>
      <c r="BT109" s="889"/>
      <c r="BU109" s="890"/>
      <c r="BV109" s="888" t="s">
        <v>283</v>
      </c>
      <c r="BW109" s="889"/>
      <c r="BX109" s="889"/>
      <c r="BY109" s="889"/>
      <c r="BZ109" s="890"/>
      <c r="CA109" s="888" t="s">
        <v>282</v>
      </c>
      <c r="CB109" s="889"/>
      <c r="CC109" s="889"/>
      <c r="CD109" s="889"/>
      <c r="CE109" s="890"/>
      <c r="CF109" s="911" t="s">
        <v>408</v>
      </c>
      <c r="CG109" s="911"/>
      <c r="CH109" s="911"/>
      <c r="CI109" s="911"/>
      <c r="CJ109" s="911"/>
      <c r="CK109" s="888" t="s">
        <v>409</v>
      </c>
      <c r="CL109" s="889"/>
      <c r="CM109" s="889"/>
      <c r="CN109" s="889"/>
      <c r="CO109" s="889"/>
      <c r="CP109" s="889"/>
      <c r="CQ109" s="889"/>
      <c r="CR109" s="889"/>
      <c r="CS109" s="889"/>
      <c r="CT109" s="889"/>
      <c r="CU109" s="889"/>
      <c r="CV109" s="889"/>
      <c r="CW109" s="889"/>
      <c r="CX109" s="889"/>
      <c r="CY109" s="889"/>
      <c r="CZ109" s="889"/>
      <c r="DA109" s="889"/>
      <c r="DB109" s="889"/>
      <c r="DC109" s="889"/>
      <c r="DD109" s="889"/>
      <c r="DE109" s="889"/>
      <c r="DF109" s="890"/>
      <c r="DG109" s="888" t="s">
        <v>407</v>
      </c>
      <c r="DH109" s="889"/>
      <c r="DI109" s="889"/>
      <c r="DJ109" s="889"/>
      <c r="DK109" s="890"/>
      <c r="DL109" s="888" t="s">
        <v>283</v>
      </c>
      <c r="DM109" s="889"/>
      <c r="DN109" s="889"/>
      <c r="DO109" s="889"/>
      <c r="DP109" s="890"/>
      <c r="DQ109" s="888" t="s">
        <v>282</v>
      </c>
      <c r="DR109" s="889"/>
      <c r="DS109" s="889"/>
      <c r="DT109" s="889"/>
      <c r="DU109" s="890"/>
      <c r="DV109" s="888" t="s">
        <v>408</v>
      </c>
      <c r="DW109" s="889"/>
      <c r="DX109" s="889"/>
      <c r="DY109" s="889"/>
      <c r="DZ109" s="891"/>
    </row>
    <row r="110" spans="1:131" s="197" customFormat="1" ht="26.25" customHeight="1">
      <c r="A110" s="892" t="s">
        <v>410</v>
      </c>
      <c r="B110" s="893"/>
      <c r="C110" s="893"/>
      <c r="D110" s="893"/>
      <c r="E110" s="893"/>
      <c r="F110" s="893"/>
      <c r="G110" s="893"/>
      <c r="H110" s="893"/>
      <c r="I110" s="893"/>
      <c r="J110" s="893"/>
      <c r="K110" s="893"/>
      <c r="L110" s="893"/>
      <c r="M110" s="893"/>
      <c r="N110" s="893"/>
      <c r="O110" s="893"/>
      <c r="P110" s="893"/>
      <c r="Q110" s="893"/>
      <c r="R110" s="893"/>
      <c r="S110" s="893"/>
      <c r="T110" s="893"/>
      <c r="U110" s="893"/>
      <c r="V110" s="893"/>
      <c r="W110" s="893"/>
      <c r="X110" s="893"/>
      <c r="Y110" s="893"/>
      <c r="Z110" s="894"/>
      <c r="AA110" s="895">
        <v>2128080</v>
      </c>
      <c r="AB110" s="896"/>
      <c r="AC110" s="896"/>
      <c r="AD110" s="896"/>
      <c r="AE110" s="897"/>
      <c r="AF110" s="898">
        <v>2088198</v>
      </c>
      <c r="AG110" s="896"/>
      <c r="AH110" s="896"/>
      <c r="AI110" s="896"/>
      <c r="AJ110" s="897"/>
      <c r="AK110" s="898">
        <v>2089101</v>
      </c>
      <c r="AL110" s="896"/>
      <c r="AM110" s="896"/>
      <c r="AN110" s="896"/>
      <c r="AO110" s="897"/>
      <c r="AP110" s="899">
        <v>24.6</v>
      </c>
      <c r="AQ110" s="900"/>
      <c r="AR110" s="900"/>
      <c r="AS110" s="900"/>
      <c r="AT110" s="901"/>
      <c r="AU110" s="902" t="s">
        <v>61</v>
      </c>
      <c r="AV110" s="903"/>
      <c r="AW110" s="903"/>
      <c r="AX110" s="903"/>
      <c r="AY110" s="904"/>
      <c r="AZ110" s="946" t="s">
        <v>411</v>
      </c>
      <c r="BA110" s="893"/>
      <c r="BB110" s="893"/>
      <c r="BC110" s="893"/>
      <c r="BD110" s="893"/>
      <c r="BE110" s="893"/>
      <c r="BF110" s="893"/>
      <c r="BG110" s="893"/>
      <c r="BH110" s="893"/>
      <c r="BI110" s="893"/>
      <c r="BJ110" s="893"/>
      <c r="BK110" s="893"/>
      <c r="BL110" s="893"/>
      <c r="BM110" s="893"/>
      <c r="BN110" s="893"/>
      <c r="BO110" s="893"/>
      <c r="BP110" s="894"/>
      <c r="BQ110" s="932">
        <v>18008397</v>
      </c>
      <c r="BR110" s="933"/>
      <c r="BS110" s="933"/>
      <c r="BT110" s="933"/>
      <c r="BU110" s="933"/>
      <c r="BV110" s="933">
        <v>17524077</v>
      </c>
      <c r="BW110" s="933"/>
      <c r="BX110" s="933"/>
      <c r="BY110" s="933"/>
      <c r="BZ110" s="933"/>
      <c r="CA110" s="933">
        <v>16797099</v>
      </c>
      <c r="CB110" s="933"/>
      <c r="CC110" s="933"/>
      <c r="CD110" s="933"/>
      <c r="CE110" s="933"/>
      <c r="CF110" s="947">
        <v>198</v>
      </c>
      <c r="CG110" s="948"/>
      <c r="CH110" s="948"/>
      <c r="CI110" s="948"/>
      <c r="CJ110" s="948"/>
      <c r="CK110" s="949" t="s">
        <v>412</v>
      </c>
      <c r="CL110" s="950"/>
      <c r="CM110" s="929" t="s">
        <v>413</v>
      </c>
      <c r="CN110" s="930"/>
      <c r="CO110" s="930"/>
      <c r="CP110" s="930"/>
      <c r="CQ110" s="930"/>
      <c r="CR110" s="930"/>
      <c r="CS110" s="930"/>
      <c r="CT110" s="930"/>
      <c r="CU110" s="930"/>
      <c r="CV110" s="930"/>
      <c r="CW110" s="930"/>
      <c r="CX110" s="930"/>
      <c r="CY110" s="930"/>
      <c r="CZ110" s="930"/>
      <c r="DA110" s="930"/>
      <c r="DB110" s="930"/>
      <c r="DC110" s="930"/>
      <c r="DD110" s="930"/>
      <c r="DE110" s="930"/>
      <c r="DF110" s="931"/>
      <c r="DG110" s="932" t="s">
        <v>414</v>
      </c>
      <c r="DH110" s="933"/>
      <c r="DI110" s="933"/>
      <c r="DJ110" s="933"/>
      <c r="DK110" s="933"/>
      <c r="DL110" s="933" t="s">
        <v>414</v>
      </c>
      <c r="DM110" s="933"/>
      <c r="DN110" s="933"/>
      <c r="DO110" s="933"/>
      <c r="DP110" s="933"/>
      <c r="DQ110" s="933" t="s">
        <v>414</v>
      </c>
      <c r="DR110" s="933"/>
      <c r="DS110" s="933"/>
      <c r="DT110" s="933"/>
      <c r="DU110" s="933"/>
      <c r="DV110" s="934" t="s">
        <v>414</v>
      </c>
      <c r="DW110" s="934"/>
      <c r="DX110" s="934"/>
      <c r="DY110" s="934"/>
      <c r="DZ110" s="935"/>
    </row>
    <row r="111" spans="1:131" s="197" customFormat="1" ht="26.25" customHeight="1">
      <c r="A111" s="936" t="s">
        <v>415</v>
      </c>
      <c r="B111" s="937"/>
      <c r="C111" s="937"/>
      <c r="D111" s="937"/>
      <c r="E111" s="937"/>
      <c r="F111" s="937"/>
      <c r="G111" s="937"/>
      <c r="H111" s="937"/>
      <c r="I111" s="937"/>
      <c r="J111" s="937"/>
      <c r="K111" s="937"/>
      <c r="L111" s="937"/>
      <c r="M111" s="937"/>
      <c r="N111" s="937"/>
      <c r="O111" s="937"/>
      <c r="P111" s="937"/>
      <c r="Q111" s="937"/>
      <c r="R111" s="937"/>
      <c r="S111" s="937"/>
      <c r="T111" s="937"/>
      <c r="U111" s="937"/>
      <c r="V111" s="937"/>
      <c r="W111" s="937"/>
      <c r="X111" s="937"/>
      <c r="Y111" s="937"/>
      <c r="Z111" s="938"/>
      <c r="AA111" s="939" t="s">
        <v>416</v>
      </c>
      <c r="AB111" s="940"/>
      <c r="AC111" s="940"/>
      <c r="AD111" s="940"/>
      <c r="AE111" s="941"/>
      <c r="AF111" s="942" t="s">
        <v>416</v>
      </c>
      <c r="AG111" s="940"/>
      <c r="AH111" s="940"/>
      <c r="AI111" s="940"/>
      <c r="AJ111" s="941"/>
      <c r="AK111" s="942" t="s">
        <v>416</v>
      </c>
      <c r="AL111" s="940"/>
      <c r="AM111" s="940"/>
      <c r="AN111" s="940"/>
      <c r="AO111" s="941"/>
      <c r="AP111" s="943" t="s">
        <v>416</v>
      </c>
      <c r="AQ111" s="944"/>
      <c r="AR111" s="944"/>
      <c r="AS111" s="944"/>
      <c r="AT111" s="945"/>
      <c r="AU111" s="905"/>
      <c r="AV111" s="906"/>
      <c r="AW111" s="906"/>
      <c r="AX111" s="906"/>
      <c r="AY111" s="907"/>
      <c r="AZ111" s="955" t="s">
        <v>417</v>
      </c>
      <c r="BA111" s="956"/>
      <c r="BB111" s="956"/>
      <c r="BC111" s="956"/>
      <c r="BD111" s="956"/>
      <c r="BE111" s="956"/>
      <c r="BF111" s="956"/>
      <c r="BG111" s="956"/>
      <c r="BH111" s="956"/>
      <c r="BI111" s="956"/>
      <c r="BJ111" s="956"/>
      <c r="BK111" s="956"/>
      <c r="BL111" s="956"/>
      <c r="BM111" s="956"/>
      <c r="BN111" s="956"/>
      <c r="BO111" s="956"/>
      <c r="BP111" s="957"/>
      <c r="BQ111" s="925">
        <v>247670</v>
      </c>
      <c r="BR111" s="926"/>
      <c r="BS111" s="926"/>
      <c r="BT111" s="926"/>
      <c r="BU111" s="926"/>
      <c r="BV111" s="926">
        <v>195014</v>
      </c>
      <c r="BW111" s="926"/>
      <c r="BX111" s="926"/>
      <c r="BY111" s="926"/>
      <c r="BZ111" s="926"/>
      <c r="CA111" s="926">
        <v>191830</v>
      </c>
      <c r="CB111" s="926"/>
      <c r="CC111" s="926"/>
      <c r="CD111" s="926"/>
      <c r="CE111" s="926"/>
      <c r="CF111" s="920">
        <v>2.2999999999999998</v>
      </c>
      <c r="CG111" s="921"/>
      <c r="CH111" s="921"/>
      <c r="CI111" s="921"/>
      <c r="CJ111" s="921"/>
      <c r="CK111" s="951"/>
      <c r="CL111" s="952"/>
      <c r="CM111" s="922" t="s">
        <v>418</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109</v>
      </c>
      <c r="DH111" s="926"/>
      <c r="DI111" s="926"/>
      <c r="DJ111" s="926"/>
      <c r="DK111" s="926"/>
      <c r="DL111" s="926" t="s">
        <v>109</v>
      </c>
      <c r="DM111" s="926"/>
      <c r="DN111" s="926"/>
      <c r="DO111" s="926"/>
      <c r="DP111" s="926"/>
      <c r="DQ111" s="926" t="s">
        <v>109</v>
      </c>
      <c r="DR111" s="926"/>
      <c r="DS111" s="926"/>
      <c r="DT111" s="926"/>
      <c r="DU111" s="926"/>
      <c r="DV111" s="927" t="s">
        <v>109</v>
      </c>
      <c r="DW111" s="927"/>
      <c r="DX111" s="927"/>
      <c r="DY111" s="927"/>
      <c r="DZ111" s="928"/>
    </row>
    <row r="112" spans="1:131" s="197" customFormat="1" ht="26.25" customHeight="1">
      <c r="A112" s="958" t="s">
        <v>419</v>
      </c>
      <c r="B112" s="959"/>
      <c r="C112" s="956" t="s">
        <v>420</v>
      </c>
      <c r="D112" s="956"/>
      <c r="E112" s="956"/>
      <c r="F112" s="956"/>
      <c r="G112" s="956"/>
      <c r="H112" s="956"/>
      <c r="I112" s="956"/>
      <c r="J112" s="956"/>
      <c r="K112" s="956"/>
      <c r="L112" s="956"/>
      <c r="M112" s="956"/>
      <c r="N112" s="956"/>
      <c r="O112" s="956"/>
      <c r="P112" s="956"/>
      <c r="Q112" s="956"/>
      <c r="R112" s="956"/>
      <c r="S112" s="956"/>
      <c r="T112" s="956"/>
      <c r="U112" s="956"/>
      <c r="V112" s="956"/>
      <c r="W112" s="956"/>
      <c r="X112" s="956"/>
      <c r="Y112" s="956"/>
      <c r="Z112" s="957"/>
      <c r="AA112" s="964" t="s">
        <v>416</v>
      </c>
      <c r="AB112" s="965"/>
      <c r="AC112" s="965"/>
      <c r="AD112" s="965"/>
      <c r="AE112" s="966"/>
      <c r="AF112" s="967" t="s">
        <v>416</v>
      </c>
      <c r="AG112" s="965"/>
      <c r="AH112" s="965"/>
      <c r="AI112" s="965"/>
      <c r="AJ112" s="966"/>
      <c r="AK112" s="967" t="s">
        <v>416</v>
      </c>
      <c r="AL112" s="965"/>
      <c r="AM112" s="965"/>
      <c r="AN112" s="965"/>
      <c r="AO112" s="966"/>
      <c r="AP112" s="968" t="s">
        <v>416</v>
      </c>
      <c r="AQ112" s="969"/>
      <c r="AR112" s="969"/>
      <c r="AS112" s="969"/>
      <c r="AT112" s="970"/>
      <c r="AU112" s="905"/>
      <c r="AV112" s="906"/>
      <c r="AW112" s="906"/>
      <c r="AX112" s="906"/>
      <c r="AY112" s="907"/>
      <c r="AZ112" s="955" t="s">
        <v>421</v>
      </c>
      <c r="BA112" s="956"/>
      <c r="BB112" s="956"/>
      <c r="BC112" s="956"/>
      <c r="BD112" s="956"/>
      <c r="BE112" s="956"/>
      <c r="BF112" s="956"/>
      <c r="BG112" s="956"/>
      <c r="BH112" s="956"/>
      <c r="BI112" s="956"/>
      <c r="BJ112" s="956"/>
      <c r="BK112" s="956"/>
      <c r="BL112" s="956"/>
      <c r="BM112" s="956"/>
      <c r="BN112" s="956"/>
      <c r="BO112" s="956"/>
      <c r="BP112" s="957"/>
      <c r="BQ112" s="925">
        <v>7854326</v>
      </c>
      <c r="BR112" s="926"/>
      <c r="BS112" s="926"/>
      <c r="BT112" s="926"/>
      <c r="BU112" s="926"/>
      <c r="BV112" s="926">
        <v>7013983</v>
      </c>
      <c r="BW112" s="926"/>
      <c r="BX112" s="926"/>
      <c r="BY112" s="926"/>
      <c r="BZ112" s="926"/>
      <c r="CA112" s="926">
        <v>6435643</v>
      </c>
      <c r="CB112" s="926"/>
      <c r="CC112" s="926"/>
      <c r="CD112" s="926"/>
      <c r="CE112" s="926"/>
      <c r="CF112" s="920">
        <v>75.8</v>
      </c>
      <c r="CG112" s="921"/>
      <c r="CH112" s="921"/>
      <c r="CI112" s="921"/>
      <c r="CJ112" s="921"/>
      <c r="CK112" s="951"/>
      <c r="CL112" s="952"/>
      <c r="CM112" s="922" t="s">
        <v>422</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416</v>
      </c>
      <c r="DH112" s="926"/>
      <c r="DI112" s="926"/>
      <c r="DJ112" s="926"/>
      <c r="DK112" s="926"/>
      <c r="DL112" s="926" t="s">
        <v>416</v>
      </c>
      <c r="DM112" s="926"/>
      <c r="DN112" s="926"/>
      <c r="DO112" s="926"/>
      <c r="DP112" s="926"/>
      <c r="DQ112" s="926" t="s">
        <v>416</v>
      </c>
      <c r="DR112" s="926"/>
      <c r="DS112" s="926"/>
      <c r="DT112" s="926"/>
      <c r="DU112" s="926"/>
      <c r="DV112" s="927" t="s">
        <v>416</v>
      </c>
      <c r="DW112" s="927"/>
      <c r="DX112" s="927"/>
      <c r="DY112" s="927"/>
      <c r="DZ112" s="928"/>
    </row>
    <row r="113" spans="1:130" s="197" customFormat="1" ht="26.25" customHeight="1">
      <c r="A113" s="960"/>
      <c r="B113" s="961"/>
      <c r="C113" s="956" t="s">
        <v>423</v>
      </c>
      <c r="D113" s="956"/>
      <c r="E113" s="956"/>
      <c r="F113" s="956"/>
      <c r="G113" s="956"/>
      <c r="H113" s="956"/>
      <c r="I113" s="956"/>
      <c r="J113" s="956"/>
      <c r="K113" s="956"/>
      <c r="L113" s="956"/>
      <c r="M113" s="956"/>
      <c r="N113" s="956"/>
      <c r="O113" s="956"/>
      <c r="P113" s="956"/>
      <c r="Q113" s="956"/>
      <c r="R113" s="956"/>
      <c r="S113" s="956"/>
      <c r="T113" s="956"/>
      <c r="U113" s="956"/>
      <c r="V113" s="956"/>
      <c r="W113" s="956"/>
      <c r="X113" s="956"/>
      <c r="Y113" s="956"/>
      <c r="Z113" s="957"/>
      <c r="AA113" s="939">
        <v>573212</v>
      </c>
      <c r="AB113" s="940"/>
      <c r="AC113" s="940"/>
      <c r="AD113" s="940"/>
      <c r="AE113" s="941"/>
      <c r="AF113" s="942">
        <v>515047</v>
      </c>
      <c r="AG113" s="940"/>
      <c r="AH113" s="940"/>
      <c r="AI113" s="940"/>
      <c r="AJ113" s="941"/>
      <c r="AK113" s="942">
        <v>538938</v>
      </c>
      <c r="AL113" s="940"/>
      <c r="AM113" s="940"/>
      <c r="AN113" s="940"/>
      <c r="AO113" s="941"/>
      <c r="AP113" s="943">
        <v>6.4</v>
      </c>
      <c r="AQ113" s="944"/>
      <c r="AR113" s="944"/>
      <c r="AS113" s="944"/>
      <c r="AT113" s="945"/>
      <c r="AU113" s="905"/>
      <c r="AV113" s="906"/>
      <c r="AW113" s="906"/>
      <c r="AX113" s="906"/>
      <c r="AY113" s="907"/>
      <c r="AZ113" s="955" t="s">
        <v>424</v>
      </c>
      <c r="BA113" s="956"/>
      <c r="BB113" s="956"/>
      <c r="BC113" s="956"/>
      <c r="BD113" s="956"/>
      <c r="BE113" s="956"/>
      <c r="BF113" s="956"/>
      <c r="BG113" s="956"/>
      <c r="BH113" s="956"/>
      <c r="BI113" s="956"/>
      <c r="BJ113" s="956"/>
      <c r="BK113" s="956"/>
      <c r="BL113" s="956"/>
      <c r="BM113" s="956"/>
      <c r="BN113" s="956"/>
      <c r="BO113" s="956"/>
      <c r="BP113" s="957"/>
      <c r="BQ113" s="925">
        <v>1166717</v>
      </c>
      <c r="BR113" s="926"/>
      <c r="BS113" s="926"/>
      <c r="BT113" s="926"/>
      <c r="BU113" s="926"/>
      <c r="BV113" s="926">
        <v>1042723</v>
      </c>
      <c r="BW113" s="926"/>
      <c r="BX113" s="926"/>
      <c r="BY113" s="926"/>
      <c r="BZ113" s="926"/>
      <c r="CA113" s="926">
        <v>1511111</v>
      </c>
      <c r="CB113" s="926"/>
      <c r="CC113" s="926"/>
      <c r="CD113" s="926"/>
      <c r="CE113" s="926"/>
      <c r="CF113" s="920">
        <v>17.8</v>
      </c>
      <c r="CG113" s="921"/>
      <c r="CH113" s="921"/>
      <c r="CI113" s="921"/>
      <c r="CJ113" s="921"/>
      <c r="CK113" s="951"/>
      <c r="CL113" s="952"/>
      <c r="CM113" s="922" t="s">
        <v>425</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64" t="s">
        <v>416</v>
      </c>
      <c r="DH113" s="965"/>
      <c r="DI113" s="965"/>
      <c r="DJ113" s="965"/>
      <c r="DK113" s="966"/>
      <c r="DL113" s="967" t="s">
        <v>416</v>
      </c>
      <c r="DM113" s="965"/>
      <c r="DN113" s="965"/>
      <c r="DO113" s="965"/>
      <c r="DP113" s="966"/>
      <c r="DQ113" s="967" t="s">
        <v>416</v>
      </c>
      <c r="DR113" s="965"/>
      <c r="DS113" s="965"/>
      <c r="DT113" s="965"/>
      <c r="DU113" s="966"/>
      <c r="DV113" s="968" t="s">
        <v>416</v>
      </c>
      <c r="DW113" s="969"/>
      <c r="DX113" s="969"/>
      <c r="DY113" s="969"/>
      <c r="DZ113" s="970"/>
    </row>
    <row r="114" spans="1:130" s="197" customFormat="1" ht="26.25" customHeight="1">
      <c r="A114" s="960"/>
      <c r="B114" s="961"/>
      <c r="C114" s="956" t="s">
        <v>426</v>
      </c>
      <c r="D114" s="956"/>
      <c r="E114" s="956"/>
      <c r="F114" s="956"/>
      <c r="G114" s="956"/>
      <c r="H114" s="956"/>
      <c r="I114" s="956"/>
      <c r="J114" s="956"/>
      <c r="K114" s="956"/>
      <c r="L114" s="956"/>
      <c r="M114" s="956"/>
      <c r="N114" s="956"/>
      <c r="O114" s="956"/>
      <c r="P114" s="956"/>
      <c r="Q114" s="956"/>
      <c r="R114" s="956"/>
      <c r="S114" s="956"/>
      <c r="T114" s="956"/>
      <c r="U114" s="956"/>
      <c r="V114" s="956"/>
      <c r="W114" s="956"/>
      <c r="X114" s="956"/>
      <c r="Y114" s="956"/>
      <c r="Z114" s="957"/>
      <c r="AA114" s="964">
        <v>373990</v>
      </c>
      <c r="AB114" s="965"/>
      <c r="AC114" s="965"/>
      <c r="AD114" s="965"/>
      <c r="AE114" s="966"/>
      <c r="AF114" s="967">
        <v>268046</v>
      </c>
      <c r="AG114" s="965"/>
      <c r="AH114" s="965"/>
      <c r="AI114" s="965"/>
      <c r="AJ114" s="966"/>
      <c r="AK114" s="967">
        <v>110723</v>
      </c>
      <c r="AL114" s="965"/>
      <c r="AM114" s="965"/>
      <c r="AN114" s="965"/>
      <c r="AO114" s="966"/>
      <c r="AP114" s="968">
        <v>1.3</v>
      </c>
      <c r="AQ114" s="969"/>
      <c r="AR114" s="969"/>
      <c r="AS114" s="969"/>
      <c r="AT114" s="970"/>
      <c r="AU114" s="905"/>
      <c r="AV114" s="906"/>
      <c r="AW114" s="906"/>
      <c r="AX114" s="906"/>
      <c r="AY114" s="907"/>
      <c r="AZ114" s="955" t="s">
        <v>427</v>
      </c>
      <c r="BA114" s="956"/>
      <c r="BB114" s="956"/>
      <c r="BC114" s="956"/>
      <c r="BD114" s="956"/>
      <c r="BE114" s="956"/>
      <c r="BF114" s="956"/>
      <c r="BG114" s="956"/>
      <c r="BH114" s="956"/>
      <c r="BI114" s="956"/>
      <c r="BJ114" s="956"/>
      <c r="BK114" s="956"/>
      <c r="BL114" s="956"/>
      <c r="BM114" s="956"/>
      <c r="BN114" s="956"/>
      <c r="BO114" s="956"/>
      <c r="BP114" s="957"/>
      <c r="BQ114" s="925">
        <v>1963268</v>
      </c>
      <c r="BR114" s="926"/>
      <c r="BS114" s="926"/>
      <c r="BT114" s="926"/>
      <c r="BU114" s="926"/>
      <c r="BV114" s="926">
        <v>1649958</v>
      </c>
      <c r="BW114" s="926"/>
      <c r="BX114" s="926"/>
      <c r="BY114" s="926"/>
      <c r="BZ114" s="926"/>
      <c r="CA114" s="926">
        <v>1461784</v>
      </c>
      <c r="CB114" s="926"/>
      <c r="CC114" s="926"/>
      <c r="CD114" s="926"/>
      <c r="CE114" s="926"/>
      <c r="CF114" s="920">
        <v>17.2</v>
      </c>
      <c r="CG114" s="921"/>
      <c r="CH114" s="921"/>
      <c r="CI114" s="921"/>
      <c r="CJ114" s="921"/>
      <c r="CK114" s="951"/>
      <c r="CL114" s="952"/>
      <c r="CM114" s="922" t="s">
        <v>428</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64" t="s">
        <v>416</v>
      </c>
      <c r="DH114" s="965"/>
      <c r="DI114" s="965"/>
      <c r="DJ114" s="965"/>
      <c r="DK114" s="966"/>
      <c r="DL114" s="967" t="s">
        <v>416</v>
      </c>
      <c r="DM114" s="965"/>
      <c r="DN114" s="965"/>
      <c r="DO114" s="965"/>
      <c r="DP114" s="966"/>
      <c r="DQ114" s="967" t="s">
        <v>416</v>
      </c>
      <c r="DR114" s="965"/>
      <c r="DS114" s="965"/>
      <c r="DT114" s="965"/>
      <c r="DU114" s="966"/>
      <c r="DV114" s="968" t="s">
        <v>416</v>
      </c>
      <c r="DW114" s="969"/>
      <c r="DX114" s="969"/>
      <c r="DY114" s="969"/>
      <c r="DZ114" s="970"/>
    </row>
    <row r="115" spans="1:130" s="197" customFormat="1" ht="26.25" customHeight="1">
      <c r="A115" s="960"/>
      <c r="B115" s="961"/>
      <c r="C115" s="956" t="s">
        <v>429</v>
      </c>
      <c r="D115" s="956"/>
      <c r="E115" s="956"/>
      <c r="F115" s="956"/>
      <c r="G115" s="956"/>
      <c r="H115" s="956"/>
      <c r="I115" s="956"/>
      <c r="J115" s="956"/>
      <c r="K115" s="956"/>
      <c r="L115" s="956"/>
      <c r="M115" s="956"/>
      <c r="N115" s="956"/>
      <c r="O115" s="956"/>
      <c r="P115" s="956"/>
      <c r="Q115" s="956"/>
      <c r="R115" s="956"/>
      <c r="S115" s="956"/>
      <c r="T115" s="956"/>
      <c r="U115" s="956"/>
      <c r="V115" s="956"/>
      <c r="W115" s="956"/>
      <c r="X115" s="956"/>
      <c r="Y115" s="956"/>
      <c r="Z115" s="957"/>
      <c r="AA115" s="939">
        <v>56863</v>
      </c>
      <c r="AB115" s="940"/>
      <c r="AC115" s="940"/>
      <c r="AD115" s="940"/>
      <c r="AE115" s="941"/>
      <c r="AF115" s="942">
        <v>56075</v>
      </c>
      <c r="AG115" s="940"/>
      <c r="AH115" s="940"/>
      <c r="AI115" s="940"/>
      <c r="AJ115" s="941"/>
      <c r="AK115" s="942">
        <v>37106</v>
      </c>
      <c r="AL115" s="940"/>
      <c r="AM115" s="940"/>
      <c r="AN115" s="940"/>
      <c r="AO115" s="941"/>
      <c r="AP115" s="943">
        <v>0.4</v>
      </c>
      <c r="AQ115" s="944"/>
      <c r="AR115" s="944"/>
      <c r="AS115" s="944"/>
      <c r="AT115" s="945"/>
      <c r="AU115" s="905"/>
      <c r="AV115" s="906"/>
      <c r="AW115" s="906"/>
      <c r="AX115" s="906"/>
      <c r="AY115" s="907"/>
      <c r="AZ115" s="955" t="s">
        <v>430</v>
      </c>
      <c r="BA115" s="956"/>
      <c r="BB115" s="956"/>
      <c r="BC115" s="956"/>
      <c r="BD115" s="956"/>
      <c r="BE115" s="956"/>
      <c r="BF115" s="956"/>
      <c r="BG115" s="956"/>
      <c r="BH115" s="956"/>
      <c r="BI115" s="956"/>
      <c r="BJ115" s="956"/>
      <c r="BK115" s="956"/>
      <c r="BL115" s="956"/>
      <c r="BM115" s="956"/>
      <c r="BN115" s="956"/>
      <c r="BO115" s="956"/>
      <c r="BP115" s="957"/>
      <c r="BQ115" s="925" t="s">
        <v>416</v>
      </c>
      <c r="BR115" s="926"/>
      <c r="BS115" s="926"/>
      <c r="BT115" s="926"/>
      <c r="BU115" s="926"/>
      <c r="BV115" s="926" t="s">
        <v>416</v>
      </c>
      <c r="BW115" s="926"/>
      <c r="BX115" s="926"/>
      <c r="BY115" s="926"/>
      <c r="BZ115" s="926"/>
      <c r="CA115" s="926" t="s">
        <v>416</v>
      </c>
      <c r="CB115" s="926"/>
      <c r="CC115" s="926"/>
      <c r="CD115" s="926"/>
      <c r="CE115" s="926"/>
      <c r="CF115" s="920" t="s">
        <v>416</v>
      </c>
      <c r="CG115" s="921"/>
      <c r="CH115" s="921"/>
      <c r="CI115" s="921"/>
      <c r="CJ115" s="921"/>
      <c r="CK115" s="951"/>
      <c r="CL115" s="952"/>
      <c r="CM115" s="955" t="s">
        <v>431</v>
      </c>
      <c r="CN115" s="979"/>
      <c r="CO115" s="979"/>
      <c r="CP115" s="979"/>
      <c r="CQ115" s="979"/>
      <c r="CR115" s="979"/>
      <c r="CS115" s="979"/>
      <c r="CT115" s="979"/>
      <c r="CU115" s="979"/>
      <c r="CV115" s="979"/>
      <c r="CW115" s="979"/>
      <c r="CX115" s="979"/>
      <c r="CY115" s="979"/>
      <c r="CZ115" s="979"/>
      <c r="DA115" s="979"/>
      <c r="DB115" s="979"/>
      <c r="DC115" s="979"/>
      <c r="DD115" s="979"/>
      <c r="DE115" s="979"/>
      <c r="DF115" s="957"/>
      <c r="DG115" s="964" t="s">
        <v>416</v>
      </c>
      <c r="DH115" s="965"/>
      <c r="DI115" s="965"/>
      <c r="DJ115" s="965"/>
      <c r="DK115" s="966"/>
      <c r="DL115" s="967" t="s">
        <v>416</v>
      </c>
      <c r="DM115" s="965"/>
      <c r="DN115" s="965"/>
      <c r="DO115" s="965"/>
      <c r="DP115" s="966"/>
      <c r="DQ115" s="967" t="s">
        <v>416</v>
      </c>
      <c r="DR115" s="965"/>
      <c r="DS115" s="965"/>
      <c r="DT115" s="965"/>
      <c r="DU115" s="966"/>
      <c r="DV115" s="968" t="s">
        <v>416</v>
      </c>
      <c r="DW115" s="969"/>
      <c r="DX115" s="969"/>
      <c r="DY115" s="969"/>
      <c r="DZ115" s="970"/>
    </row>
    <row r="116" spans="1:130" s="197" customFormat="1" ht="26.25" customHeight="1">
      <c r="A116" s="962"/>
      <c r="B116" s="963"/>
      <c r="C116" s="977" t="s">
        <v>432</v>
      </c>
      <c r="D116" s="977"/>
      <c r="E116" s="977"/>
      <c r="F116" s="977"/>
      <c r="G116" s="977"/>
      <c r="H116" s="977"/>
      <c r="I116" s="977"/>
      <c r="J116" s="977"/>
      <c r="K116" s="977"/>
      <c r="L116" s="977"/>
      <c r="M116" s="977"/>
      <c r="N116" s="977"/>
      <c r="O116" s="977"/>
      <c r="P116" s="977"/>
      <c r="Q116" s="977"/>
      <c r="R116" s="977"/>
      <c r="S116" s="977"/>
      <c r="T116" s="977"/>
      <c r="U116" s="977"/>
      <c r="V116" s="977"/>
      <c r="W116" s="977"/>
      <c r="X116" s="977"/>
      <c r="Y116" s="977"/>
      <c r="Z116" s="978"/>
      <c r="AA116" s="964">
        <v>120</v>
      </c>
      <c r="AB116" s="965"/>
      <c r="AC116" s="965"/>
      <c r="AD116" s="965"/>
      <c r="AE116" s="966"/>
      <c r="AF116" s="967">
        <v>81</v>
      </c>
      <c r="AG116" s="965"/>
      <c r="AH116" s="965"/>
      <c r="AI116" s="965"/>
      <c r="AJ116" s="966"/>
      <c r="AK116" s="967">
        <v>38</v>
      </c>
      <c r="AL116" s="965"/>
      <c r="AM116" s="965"/>
      <c r="AN116" s="965"/>
      <c r="AO116" s="966"/>
      <c r="AP116" s="968">
        <v>0</v>
      </c>
      <c r="AQ116" s="969"/>
      <c r="AR116" s="969"/>
      <c r="AS116" s="969"/>
      <c r="AT116" s="970"/>
      <c r="AU116" s="905"/>
      <c r="AV116" s="906"/>
      <c r="AW116" s="906"/>
      <c r="AX116" s="906"/>
      <c r="AY116" s="907"/>
      <c r="AZ116" s="955" t="s">
        <v>433</v>
      </c>
      <c r="BA116" s="956"/>
      <c r="BB116" s="956"/>
      <c r="BC116" s="956"/>
      <c r="BD116" s="956"/>
      <c r="BE116" s="956"/>
      <c r="BF116" s="956"/>
      <c r="BG116" s="956"/>
      <c r="BH116" s="956"/>
      <c r="BI116" s="956"/>
      <c r="BJ116" s="956"/>
      <c r="BK116" s="956"/>
      <c r="BL116" s="956"/>
      <c r="BM116" s="956"/>
      <c r="BN116" s="956"/>
      <c r="BO116" s="956"/>
      <c r="BP116" s="957"/>
      <c r="BQ116" s="925" t="s">
        <v>416</v>
      </c>
      <c r="BR116" s="926"/>
      <c r="BS116" s="926"/>
      <c r="BT116" s="926"/>
      <c r="BU116" s="926"/>
      <c r="BV116" s="926" t="s">
        <v>416</v>
      </c>
      <c r="BW116" s="926"/>
      <c r="BX116" s="926"/>
      <c r="BY116" s="926"/>
      <c r="BZ116" s="926"/>
      <c r="CA116" s="926" t="s">
        <v>416</v>
      </c>
      <c r="CB116" s="926"/>
      <c r="CC116" s="926"/>
      <c r="CD116" s="926"/>
      <c r="CE116" s="926"/>
      <c r="CF116" s="920" t="s">
        <v>416</v>
      </c>
      <c r="CG116" s="921"/>
      <c r="CH116" s="921"/>
      <c r="CI116" s="921"/>
      <c r="CJ116" s="921"/>
      <c r="CK116" s="951"/>
      <c r="CL116" s="952"/>
      <c r="CM116" s="922" t="s">
        <v>434</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64">
        <v>247670</v>
      </c>
      <c r="DH116" s="965"/>
      <c r="DI116" s="965"/>
      <c r="DJ116" s="965"/>
      <c r="DK116" s="966"/>
      <c r="DL116" s="967">
        <v>195014</v>
      </c>
      <c r="DM116" s="965"/>
      <c r="DN116" s="965"/>
      <c r="DO116" s="965"/>
      <c r="DP116" s="966"/>
      <c r="DQ116" s="967">
        <v>191830</v>
      </c>
      <c r="DR116" s="965"/>
      <c r="DS116" s="965"/>
      <c r="DT116" s="965"/>
      <c r="DU116" s="966"/>
      <c r="DV116" s="968">
        <v>2.2999999999999998</v>
      </c>
      <c r="DW116" s="969"/>
      <c r="DX116" s="969"/>
      <c r="DY116" s="969"/>
      <c r="DZ116" s="970"/>
    </row>
    <row r="117" spans="1:130" s="197" customFormat="1" ht="26.25" customHeight="1">
      <c r="A117" s="910" t="s">
        <v>166</v>
      </c>
      <c r="B117" s="889"/>
      <c r="C117" s="889"/>
      <c r="D117" s="889"/>
      <c r="E117" s="889"/>
      <c r="F117" s="889"/>
      <c r="G117" s="889"/>
      <c r="H117" s="889"/>
      <c r="I117" s="889"/>
      <c r="J117" s="889"/>
      <c r="K117" s="889"/>
      <c r="L117" s="889"/>
      <c r="M117" s="889"/>
      <c r="N117" s="889"/>
      <c r="O117" s="889"/>
      <c r="P117" s="889"/>
      <c r="Q117" s="889"/>
      <c r="R117" s="889"/>
      <c r="S117" s="889"/>
      <c r="T117" s="889"/>
      <c r="U117" s="889"/>
      <c r="V117" s="889"/>
      <c r="W117" s="889"/>
      <c r="X117" s="889"/>
      <c r="Y117" s="999" t="s">
        <v>435</v>
      </c>
      <c r="Z117" s="890"/>
      <c r="AA117" s="1002">
        <v>3132265</v>
      </c>
      <c r="AB117" s="972"/>
      <c r="AC117" s="972"/>
      <c r="AD117" s="972"/>
      <c r="AE117" s="973"/>
      <c r="AF117" s="971">
        <v>2927447</v>
      </c>
      <c r="AG117" s="972"/>
      <c r="AH117" s="972"/>
      <c r="AI117" s="972"/>
      <c r="AJ117" s="973"/>
      <c r="AK117" s="971">
        <v>2775906</v>
      </c>
      <c r="AL117" s="972"/>
      <c r="AM117" s="972"/>
      <c r="AN117" s="972"/>
      <c r="AO117" s="973"/>
      <c r="AP117" s="974"/>
      <c r="AQ117" s="975"/>
      <c r="AR117" s="975"/>
      <c r="AS117" s="975"/>
      <c r="AT117" s="976"/>
      <c r="AU117" s="905"/>
      <c r="AV117" s="906"/>
      <c r="AW117" s="906"/>
      <c r="AX117" s="906"/>
      <c r="AY117" s="907"/>
      <c r="AZ117" s="1001" t="s">
        <v>436</v>
      </c>
      <c r="BA117" s="977"/>
      <c r="BB117" s="977"/>
      <c r="BC117" s="977"/>
      <c r="BD117" s="977"/>
      <c r="BE117" s="977"/>
      <c r="BF117" s="977"/>
      <c r="BG117" s="977"/>
      <c r="BH117" s="977"/>
      <c r="BI117" s="977"/>
      <c r="BJ117" s="977"/>
      <c r="BK117" s="977"/>
      <c r="BL117" s="977"/>
      <c r="BM117" s="977"/>
      <c r="BN117" s="977"/>
      <c r="BO117" s="977"/>
      <c r="BP117" s="978"/>
      <c r="BQ117" s="991" t="s">
        <v>416</v>
      </c>
      <c r="BR117" s="992"/>
      <c r="BS117" s="992"/>
      <c r="BT117" s="992"/>
      <c r="BU117" s="992"/>
      <c r="BV117" s="992" t="s">
        <v>416</v>
      </c>
      <c r="BW117" s="992"/>
      <c r="BX117" s="992"/>
      <c r="BY117" s="992"/>
      <c r="BZ117" s="992"/>
      <c r="CA117" s="992" t="s">
        <v>416</v>
      </c>
      <c r="CB117" s="992"/>
      <c r="CC117" s="992"/>
      <c r="CD117" s="992"/>
      <c r="CE117" s="992"/>
      <c r="CF117" s="920" t="s">
        <v>416</v>
      </c>
      <c r="CG117" s="921"/>
      <c r="CH117" s="921"/>
      <c r="CI117" s="921"/>
      <c r="CJ117" s="921"/>
      <c r="CK117" s="951"/>
      <c r="CL117" s="952"/>
      <c r="CM117" s="922" t="s">
        <v>437</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64" t="s">
        <v>416</v>
      </c>
      <c r="DH117" s="965"/>
      <c r="DI117" s="965"/>
      <c r="DJ117" s="965"/>
      <c r="DK117" s="966"/>
      <c r="DL117" s="967" t="s">
        <v>416</v>
      </c>
      <c r="DM117" s="965"/>
      <c r="DN117" s="965"/>
      <c r="DO117" s="965"/>
      <c r="DP117" s="966"/>
      <c r="DQ117" s="967" t="s">
        <v>416</v>
      </c>
      <c r="DR117" s="965"/>
      <c r="DS117" s="965"/>
      <c r="DT117" s="965"/>
      <c r="DU117" s="966"/>
      <c r="DV117" s="968" t="s">
        <v>416</v>
      </c>
      <c r="DW117" s="969"/>
      <c r="DX117" s="969"/>
      <c r="DY117" s="969"/>
      <c r="DZ117" s="970"/>
    </row>
    <row r="118" spans="1:130" s="197" customFormat="1" ht="26.25" customHeight="1">
      <c r="A118" s="910" t="s">
        <v>409</v>
      </c>
      <c r="B118" s="889"/>
      <c r="C118" s="889"/>
      <c r="D118" s="889"/>
      <c r="E118" s="889"/>
      <c r="F118" s="889"/>
      <c r="G118" s="889"/>
      <c r="H118" s="889"/>
      <c r="I118" s="889"/>
      <c r="J118" s="889"/>
      <c r="K118" s="889"/>
      <c r="L118" s="889"/>
      <c r="M118" s="889"/>
      <c r="N118" s="889"/>
      <c r="O118" s="889"/>
      <c r="P118" s="889"/>
      <c r="Q118" s="889"/>
      <c r="R118" s="889"/>
      <c r="S118" s="889"/>
      <c r="T118" s="889"/>
      <c r="U118" s="889"/>
      <c r="V118" s="889"/>
      <c r="W118" s="889"/>
      <c r="X118" s="889"/>
      <c r="Y118" s="889"/>
      <c r="Z118" s="890"/>
      <c r="AA118" s="888" t="s">
        <v>407</v>
      </c>
      <c r="AB118" s="889"/>
      <c r="AC118" s="889"/>
      <c r="AD118" s="889"/>
      <c r="AE118" s="890"/>
      <c r="AF118" s="888" t="s">
        <v>283</v>
      </c>
      <c r="AG118" s="889"/>
      <c r="AH118" s="889"/>
      <c r="AI118" s="889"/>
      <c r="AJ118" s="890"/>
      <c r="AK118" s="888" t="s">
        <v>282</v>
      </c>
      <c r="AL118" s="889"/>
      <c r="AM118" s="889"/>
      <c r="AN118" s="889"/>
      <c r="AO118" s="890"/>
      <c r="AP118" s="996" t="s">
        <v>408</v>
      </c>
      <c r="AQ118" s="997"/>
      <c r="AR118" s="997"/>
      <c r="AS118" s="997"/>
      <c r="AT118" s="998"/>
      <c r="AU118" s="908"/>
      <c r="AV118" s="909"/>
      <c r="AW118" s="909"/>
      <c r="AX118" s="909"/>
      <c r="AY118" s="909"/>
      <c r="AZ118" s="228" t="s">
        <v>166</v>
      </c>
      <c r="BA118" s="228"/>
      <c r="BB118" s="228"/>
      <c r="BC118" s="228"/>
      <c r="BD118" s="228"/>
      <c r="BE118" s="228"/>
      <c r="BF118" s="228"/>
      <c r="BG118" s="228"/>
      <c r="BH118" s="228"/>
      <c r="BI118" s="228"/>
      <c r="BJ118" s="228"/>
      <c r="BK118" s="228"/>
      <c r="BL118" s="228"/>
      <c r="BM118" s="228"/>
      <c r="BN118" s="228"/>
      <c r="BO118" s="999" t="s">
        <v>438</v>
      </c>
      <c r="BP118" s="1000"/>
      <c r="BQ118" s="991">
        <v>29240378</v>
      </c>
      <c r="BR118" s="992"/>
      <c r="BS118" s="992"/>
      <c r="BT118" s="992"/>
      <c r="BU118" s="992"/>
      <c r="BV118" s="992">
        <v>27425755</v>
      </c>
      <c r="BW118" s="992"/>
      <c r="BX118" s="992"/>
      <c r="BY118" s="992"/>
      <c r="BZ118" s="992"/>
      <c r="CA118" s="992">
        <v>26397467</v>
      </c>
      <c r="CB118" s="992"/>
      <c r="CC118" s="992"/>
      <c r="CD118" s="992"/>
      <c r="CE118" s="992"/>
      <c r="CF118" s="993"/>
      <c r="CG118" s="994"/>
      <c r="CH118" s="994"/>
      <c r="CI118" s="994"/>
      <c r="CJ118" s="995"/>
      <c r="CK118" s="951"/>
      <c r="CL118" s="952"/>
      <c r="CM118" s="922" t="s">
        <v>439</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64" t="s">
        <v>109</v>
      </c>
      <c r="DH118" s="965"/>
      <c r="DI118" s="965"/>
      <c r="DJ118" s="965"/>
      <c r="DK118" s="966"/>
      <c r="DL118" s="967" t="s">
        <v>109</v>
      </c>
      <c r="DM118" s="965"/>
      <c r="DN118" s="965"/>
      <c r="DO118" s="965"/>
      <c r="DP118" s="966"/>
      <c r="DQ118" s="967" t="s">
        <v>109</v>
      </c>
      <c r="DR118" s="965"/>
      <c r="DS118" s="965"/>
      <c r="DT118" s="965"/>
      <c r="DU118" s="966"/>
      <c r="DV118" s="968" t="s">
        <v>109</v>
      </c>
      <c r="DW118" s="969"/>
      <c r="DX118" s="969"/>
      <c r="DY118" s="969"/>
      <c r="DZ118" s="970"/>
    </row>
    <row r="119" spans="1:130" s="197" customFormat="1" ht="26.25" customHeight="1">
      <c r="A119" s="980" t="s">
        <v>412</v>
      </c>
      <c r="B119" s="950"/>
      <c r="C119" s="929" t="s">
        <v>413</v>
      </c>
      <c r="D119" s="930"/>
      <c r="E119" s="930"/>
      <c r="F119" s="930"/>
      <c r="G119" s="930"/>
      <c r="H119" s="930"/>
      <c r="I119" s="930"/>
      <c r="J119" s="930"/>
      <c r="K119" s="930"/>
      <c r="L119" s="930"/>
      <c r="M119" s="930"/>
      <c r="N119" s="930"/>
      <c r="O119" s="930"/>
      <c r="P119" s="930"/>
      <c r="Q119" s="930"/>
      <c r="R119" s="930"/>
      <c r="S119" s="930"/>
      <c r="T119" s="930"/>
      <c r="U119" s="930"/>
      <c r="V119" s="930"/>
      <c r="W119" s="930"/>
      <c r="X119" s="930"/>
      <c r="Y119" s="930"/>
      <c r="Z119" s="931"/>
      <c r="AA119" s="895" t="s">
        <v>109</v>
      </c>
      <c r="AB119" s="896"/>
      <c r="AC119" s="896"/>
      <c r="AD119" s="896"/>
      <c r="AE119" s="897"/>
      <c r="AF119" s="898" t="s">
        <v>109</v>
      </c>
      <c r="AG119" s="896"/>
      <c r="AH119" s="896"/>
      <c r="AI119" s="896"/>
      <c r="AJ119" s="897"/>
      <c r="AK119" s="898" t="s">
        <v>109</v>
      </c>
      <c r="AL119" s="896"/>
      <c r="AM119" s="896"/>
      <c r="AN119" s="896"/>
      <c r="AO119" s="897"/>
      <c r="AP119" s="899" t="s">
        <v>109</v>
      </c>
      <c r="AQ119" s="900"/>
      <c r="AR119" s="900"/>
      <c r="AS119" s="900"/>
      <c r="AT119" s="901"/>
      <c r="AU119" s="983" t="s">
        <v>440</v>
      </c>
      <c r="AV119" s="984"/>
      <c r="AW119" s="984"/>
      <c r="AX119" s="984"/>
      <c r="AY119" s="985"/>
      <c r="AZ119" s="946" t="s">
        <v>441</v>
      </c>
      <c r="BA119" s="893"/>
      <c r="BB119" s="893"/>
      <c r="BC119" s="893"/>
      <c r="BD119" s="893"/>
      <c r="BE119" s="893"/>
      <c r="BF119" s="893"/>
      <c r="BG119" s="893"/>
      <c r="BH119" s="893"/>
      <c r="BI119" s="893"/>
      <c r="BJ119" s="893"/>
      <c r="BK119" s="893"/>
      <c r="BL119" s="893"/>
      <c r="BM119" s="893"/>
      <c r="BN119" s="893"/>
      <c r="BO119" s="893"/>
      <c r="BP119" s="894"/>
      <c r="BQ119" s="932">
        <v>1913681</v>
      </c>
      <c r="BR119" s="933"/>
      <c r="BS119" s="933"/>
      <c r="BT119" s="933"/>
      <c r="BU119" s="933"/>
      <c r="BV119" s="933">
        <v>1694787</v>
      </c>
      <c r="BW119" s="933"/>
      <c r="BX119" s="933"/>
      <c r="BY119" s="933"/>
      <c r="BZ119" s="933"/>
      <c r="CA119" s="933">
        <v>2207051</v>
      </c>
      <c r="CB119" s="933"/>
      <c r="CC119" s="933"/>
      <c r="CD119" s="933"/>
      <c r="CE119" s="933"/>
      <c r="CF119" s="947">
        <v>26</v>
      </c>
      <c r="CG119" s="948"/>
      <c r="CH119" s="948"/>
      <c r="CI119" s="948"/>
      <c r="CJ119" s="948"/>
      <c r="CK119" s="953"/>
      <c r="CL119" s="954"/>
      <c r="CM119" s="1010" t="s">
        <v>442</v>
      </c>
      <c r="CN119" s="1011"/>
      <c r="CO119" s="1011"/>
      <c r="CP119" s="1011"/>
      <c r="CQ119" s="1011"/>
      <c r="CR119" s="1011"/>
      <c r="CS119" s="1011"/>
      <c r="CT119" s="1011"/>
      <c r="CU119" s="1011"/>
      <c r="CV119" s="1011"/>
      <c r="CW119" s="1011"/>
      <c r="CX119" s="1011"/>
      <c r="CY119" s="1011"/>
      <c r="CZ119" s="1011"/>
      <c r="DA119" s="1011"/>
      <c r="DB119" s="1011"/>
      <c r="DC119" s="1011"/>
      <c r="DD119" s="1011"/>
      <c r="DE119" s="1011"/>
      <c r="DF119" s="1012"/>
      <c r="DG119" s="1003" t="s">
        <v>109</v>
      </c>
      <c r="DH119" s="1004"/>
      <c r="DI119" s="1004"/>
      <c r="DJ119" s="1004"/>
      <c r="DK119" s="1005"/>
      <c r="DL119" s="1006" t="s">
        <v>109</v>
      </c>
      <c r="DM119" s="1004"/>
      <c r="DN119" s="1004"/>
      <c r="DO119" s="1004"/>
      <c r="DP119" s="1005"/>
      <c r="DQ119" s="1006" t="s">
        <v>109</v>
      </c>
      <c r="DR119" s="1004"/>
      <c r="DS119" s="1004"/>
      <c r="DT119" s="1004"/>
      <c r="DU119" s="1005"/>
      <c r="DV119" s="1007" t="s">
        <v>109</v>
      </c>
      <c r="DW119" s="1008"/>
      <c r="DX119" s="1008"/>
      <c r="DY119" s="1008"/>
      <c r="DZ119" s="1009"/>
    </row>
    <row r="120" spans="1:130" s="197" customFormat="1" ht="26.25" customHeight="1">
      <c r="A120" s="981"/>
      <c r="B120" s="952"/>
      <c r="C120" s="922" t="s">
        <v>418</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64" t="s">
        <v>109</v>
      </c>
      <c r="AB120" s="965"/>
      <c r="AC120" s="965"/>
      <c r="AD120" s="965"/>
      <c r="AE120" s="966"/>
      <c r="AF120" s="967" t="s">
        <v>109</v>
      </c>
      <c r="AG120" s="965"/>
      <c r="AH120" s="965"/>
      <c r="AI120" s="965"/>
      <c r="AJ120" s="966"/>
      <c r="AK120" s="967" t="s">
        <v>109</v>
      </c>
      <c r="AL120" s="965"/>
      <c r="AM120" s="965"/>
      <c r="AN120" s="965"/>
      <c r="AO120" s="966"/>
      <c r="AP120" s="968" t="s">
        <v>109</v>
      </c>
      <c r="AQ120" s="969"/>
      <c r="AR120" s="969"/>
      <c r="AS120" s="969"/>
      <c r="AT120" s="970"/>
      <c r="AU120" s="986"/>
      <c r="AV120" s="987"/>
      <c r="AW120" s="987"/>
      <c r="AX120" s="987"/>
      <c r="AY120" s="988"/>
      <c r="AZ120" s="955" t="s">
        <v>443</v>
      </c>
      <c r="BA120" s="956"/>
      <c r="BB120" s="956"/>
      <c r="BC120" s="956"/>
      <c r="BD120" s="956"/>
      <c r="BE120" s="956"/>
      <c r="BF120" s="956"/>
      <c r="BG120" s="956"/>
      <c r="BH120" s="956"/>
      <c r="BI120" s="956"/>
      <c r="BJ120" s="956"/>
      <c r="BK120" s="956"/>
      <c r="BL120" s="956"/>
      <c r="BM120" s="956"/>
      <c r="BN120" s="956"/>
      <c r="BO120" s="956"/>
      <c r="BP120" s="957"/>
      <c r="BQ120" s="925">
        <v>2628758</v>
      </c>
      <c r="BR120" s="926"/>
      <c r="BS120" s="926"/>
      <c r="BT120" s="926"/>
      <c r="BU120" s="926"/>
      <c r="BV120" s="926">
        <v>2438676</v>
      </c>
      <c r="BW120" s="926"/>
      <c r="BX120" s="926"/>
      <c r="BY120" s="926"/>
      <c r="BZ120" s="926"/>
      <c r="CA120" s="926">
        <v>1746333</v>
      </c>
      <c r="CB120" s="926"/>
      <c r="CC120" s="926"/>
      <c r="CD120" s="926"/>
      <c r="CE120" s="926"/>
      <c r="CF120" s="920">
        <v>20.6</v>
      </c>
      <c r="CG120" s="921"/>
      <c r="CH120" s="921"/>
      <c r="CI120" s="921"/>
      <c r="CJ120" s="921"/>
      <c r="CK120" s="1019" t="s">
        <v>444</v>
      </c>
      <c r="CL120" s="1020"/>
      <c r="CM120" s="1020"/>
      <c r="CN120" s="1020"/>
      <c r="CO120" s="1021"/>
      <c r="CP120" s="1027" t="s">
        <v>445</v>
      </c>
      <c r="CQ120" s="1028"/>
      <c r="CR120" s="1028"/>
      <c r="CS120" s="1028"/>
      <c r="CT120" s="1028"/>
      <c r="CU120" s="1028"/>
      <c r="CV120" s="1028"/>
      <c r="CW120" s="1028"/>
      <c r="CX120" s="1028"/>
      <c r="CY120" s="1028"/>
      <c r="CZ120" s="1028"/>
      <c r="DA120" s="1028"/>
      <c r="DB120" s="1028"/>
      <c r="DC120" s="1028"/>
      <c r="DD120" s="1028"/>
      <c r="DE120" s="1028"/>
      <c r="DF120" s="1029"/>
      <c r="DG120" s="932">
        <v>7396465</v>
      </c>
      <c r="DH120" s="933"/>
      <c r="DI120" s="933"/>
      <c r="DJ120" s="933"/>
      <c r="DK120" s="933"/>
      <c r="DL120" s="933">
        <v>6599132</v>
      </c>
      <c r="DM120" s="933"/>
      <c r="DN120" s="933"/>
      <c r="DO120" s="933"/>
      <c r="DP120" s="933"/>
      <c r="DQ120" s="933">
        <v>6063606</v>
      </c>
      <c r="DR120" s="933"/>
      <c r="DS120" s="933"/>
      <c r="DT120" s="933"/>
      <c r="DU120" s="933"/>
      <c r="DV120" s="934">
        <v>71.5</v>
      </c>
      <c r="DW120" s="934"/>
      <c r="DX120" s="934"/>
      <c r="DY120" s="934"/>
      <c r="DZ120" s="935"/>
    </row>
    <row r="121" spans="1:130" s="197" customFormat="1" ht="26.25" customHeight="1">
      <c r="A121" s="981"/>
      <c r="B121" s="952"/>
      <c r="C121" s="1016" t="s">
        <v>446</v>
      </c>
      <c r="D121" s="1017"/>
      <c r="E121" s="1017"/>
      <c r="F121" s="1017"/>
      <c r="G121" s="1017"/>
      <c r="H121" s="1017"/>
      <c r="I121" s="1017"/>
      <c r="J121" s="1017"/>
      <c r="K121" s="1017"/>
      <c r="L121" s="1017"/>
      <c r="M121" s="1017"/>
      <c r="N121" s="1017"/>
      <c r="O121" s="1017"/>
      <c r="P121" s="1017"/>
      <c r="Q121" s="1017"/>
      <c r="R121" s="1017"/>
      <c r="S121" s="1017"/>
      <c r="T121" s="1017"/>
      <c r="U121" s="1017"/>
      <c r="V121" s="1017"/>
      <c r="W121" s="1017"/>
      <c r="X121" s="1017"/>
      <c r="Y121" s="1017"/>
      <c r="Z121" s="1018"/>
      <c r="AA121" s="964" t="s">
        <v>109</v>
      </c>
      <c r="AB121" s="965"/>
      <c r="AC121" s="965"/>
      <c r="AD121" s="965"/>
      <c r="AE121" s="966"/>
      <c r="AF121" s="967" t="s">
        <v>109</v>
      </c>
      <c r="AG121" s="965"/>
      <c r="AH121" s="965"/>
      <c r="AI121" s="965"/>
      <c r="AJ121" s="966"/>
      <c r="AK121" s="967" t="s">
        <v>109</v>
      </c>
      <c r="AL121" s="965"/>
      <c r="AM121" s="965"/>
      <c r="AN121" s="965"/>
      <c r="AO121" s="966"/>
      <c r="AP121" s="968" t="s">
        <v>109</v>
      </c>
      <c r="AQ121" s="969"/>
      <c r="AR121" s="969"/>
      <c r="AS121" s="969"/>
      <c r="AT121" s="970"/>
      <c r="AU121" s="986"/>
      <c r="AV121" s="987"/>
      <c r="AW121" s="987"/>
      <c r="AX121" s="987"/>
      <c r="AY121" s="988"/>
      <c r="AZ121" s="1001" t="s">
        <v>447</v>
      </c>
      <c r="BA121" s="977"/>
      <c r="BB121" s="977"/>
      <c r="BC121" s="977"/>
      <c r="BD121" s="977"/>
      <c r="BE121" s="977"/>
      <c r="BF121" s="977"/>
      <c r="BG121" s="977"/>
      <c r="BH121" s="977"/>
      <c r="BI121" s="977"/>
      <c r="BJ121" s="977"/>
      <c r="BK121" s="977"/>
      <c r="BL121" s="977"/>
      <c r="BM121" s="977"/>
      <c r="BN121" s="977"/>
      <c r="BO121" s="977"/>
      <c r="BP121" s="978"/>
      <c r="BQ121" s="991">
        <v>17155016</v>
      </c>
      <c r="BR121" s="992"/>
      <c r="BS121" s="992"/>
      <c r="BT121" s="992"/>
      <c r="BU121" s="992"/>
      <c r="BV121" s="992">
        <v>16896975</v>
      </c>
      <c r="BW121" s="992"/>
      <c r="BX121" s="992"/>
      <c r="BY121" s="992"/>
      <c r="BZ121" s="992"/>
      <c r="CA121" s="992">
        <v>16432278</v>
      </c>
      <c r="CB121" s="992"/>
      <c r="CC121" s="992"/>
      <c r="CD121" s="992"/>
      <c r="CE121" s="992"/>
      <c r="CF121" s="1030">
        <v>193.7</v>
      </c>
      <c r="CG121" s="1031"/>
      <c r="CH121" s="1031"/>
      <c r="CI121" s="1031"/>
      <c r="CJ121" s="1031"/>
      <c r="CK121" s="1022"/>
      <c r="CL121" s="1023"/>
      <c r="CM121" s="1023"/>
      <c r="CN121" s="1023"/>
      <c r="CO121" s="1024"/>
      <c r="CP121" s="1013" t="s">
        <v>448</v>
      </c>
      <c r="CQ121" s="1014"/>
      <c r="CR121" s="1014"/>
      <c r="CS121" s="1014"/>
      <c r="CT121" s="1014"/>
      <c r="CU121" s="1014"/>
      <c r="CV121" s="1014"/>
      <c r="CW121" s="1014"/>
      <c r="CX121" s="1014"/>
      <c r="CY121" s="1014"/>
      <c r="CZ121" s="1014"/>
      <c r="DA121" s="1014"/>
      <c r="DB121" s="1014"/>
      <c r="DC121" s="1014"/>
      <c r="DD121" s="1014"/>
      <c r="DE121" s="1014"/>
      <c r="DF121" s="1015"/>
      <c r="DG121" s="925">
        <v>457861</v>
      </c>
      <c r="DH121" s="926"/>
      <c r="DI121" s="926"/>
      <c r="DJ121" s="926"/>
      <c r="DK121" s="926"/>
      <c r="DL121" s="926">
        <v>414851</v>
      </c>
      <c r="DM121" s="926"/>
      <c r="DN121" s="926"/>
      <c r="DO121" s="926"/>
      <c r="DP121" s="926"/>
      <c r="DQ121" s="926">
        <v>369877</v>
      </c>
      <c r="DR121" s="926"/>
      <c r="DS121" s="926"/>
      <c r="DT121" s="926"/>
      <c r="DU121" s="926"/>
      <c r="DV121" s="927">
        <v>4.4000000000000004</v>
      </c>
      <c r="DW121" s="927"/>
      <c r="DX121" s="927"/>
      <c r="DY121" s="927"/>
      <c r="DZ121" s="928"/>
    </row>
    <row r="122" spans="1:130" s="197" customFormat="1" ht="26.25" customHeight="1">
      <c r="A122" s="981"/>
      <c r="B122" s="952"/>
      <c r="C122" s="922" t="s">
        <v>428</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64" t="s">
        <v>109</v>
      </c>
      <c r="AB122" s="965"/>
      <c r="AC122" s="965"/>
      <c r="AD122" s="965"/>
      <c r="AE122" s="966"/>
      <c r="AF122" s="967" t="s">
        <v>109</v>
      </c>
      <c r="AG122" s="965"/>
      <c r="AH122" s="965"/>
      <c r="AI122" s="965"/>
      <c r="AJ122" s="966"/>
      <c r="AK122" s="967" t="s">
        <v>109</v>
      </c>
      <c r="AL122" s="965"/>
      <c r="AM122" s="965"/>
      <c r="AN122" s="965"/>
      <c r="AO122" s="966"/>
      <c r="AP122" s="968" t="s">
        <v>109</v>
      </c>
      <c r="AQ122" s="969"/>
      <c r="AR122" s="969"/>
      <c r="AS122" s="969"/>
      <c r="AT122" s="970"/>
      <c r="AU122" s="989"/>
      <c r="AV122" s="990"/>
      <c r="AW122" s="990"/>
      <c r="AX122" s="990"/>
      <c r="AY122" s="990"/>
      <c r="AZ122" s="228" t="s">
        <v>166</v>
      </c>
      <c r="BA122" s="228"/>
      <c r="BB122" s="228"/>
      <c r="BC122" s="228"/>
      <c r="BD122" s="228"/>
      <c r="BE122" s="228"/>
      <c r="BF122" s="228"/>
      <c r="BG122" s="228"/>
      <c r="BH122" s="228"/>
      <c r="BI122" s="228"/>
      <c r="BJ122" s="228"/>
      <c r="BK122" s="228"/>
      <c r="BL122" s="228"/>
      <c r="BM122" s="228"/>
      <c r="BN122" s="228"/>
      <c r="BO122" s="999" t="s">
        <v>449</v>
      </c>
      <c r="BP122" s="1000"/>
      <c r="BQ122" s="1040">
        <v>21697455</v>
      </c>
      <c r="BR122" s="1041"/>
      <c r="BS122" s="1041"/>
      <c r="BT122" s="1041"/>
      <c r="BU122" s="1041"/>
      <c r="BV122" s="1041">
        <v>21030438</v>
      </c>
      <c r="BW122" s="1041"/>
      <c r="BX122" s="1041"/>
      <c r="BY122" s="1041"/>
      <c r="BZ122" s="1041"/>
      <c r="CA122" s="1041">
        <v>20385662</v>
      </c>
      <c r="CB122" s="1041"/>
      <c r="CC122" s="1041"/>
      <c r="CD122" s="1041"/>
      <c r="CE122" s="1041"/>
      <c r="CF122" s="993"/>
      <c r="CG122" s="994"/>
      <c r="CH122" s="994"/>
      <c r="CI122" s="994"/>
      <c r="CJ122" s="995"/>
      <c r="CK122" s="1022"/>
      <c r="CL122" s="1023"/>
      <c r="CM122" s="1023"/>
      <c r="CN122" s="1023"/>
      <c r="CO122" s="1024"/>
      <c r="CP122" s="1013" t="s">
        <v>450</v>
      </c>
      <c r="CQ122" s="1014"/>
      <c r="CR122" s="1014"/>
      <c r="CS122" s="1014"/>
      <c r="CT122" s="1014"/>
      <c r="CU122" s="1014"/>
      <c r="CV122" s="1014"/>
      <c r="CW122" s="1014"/>
      <c r="CX122" s="1014"/>
      <c r="CY122" s="1014"/>
      <c r="CZ122" s="1014"/>
      <c r="DA122" s="1014"/>
      <c r="DB122" s="1014"/>
      <c r="DC122" s="1014"/>
      <c r="DD122" s="1014"/>
      <c r="DE122" s="1014"/>
      <c r="DF122" s="1015"/>
      <c r="DG122" s="925" t="s">
        <v>109</v>
      </c>
      <c r="DH122" s="926"/>
      <c r="DI122" s="926"/>
      <c r="DJ122" s="926"/>
      <c r="DK122" s="926"/>
      <c r="DL122" s="926" t="s">
        <v>109</v>
      </c>
      <c r="DM122" s="926"/>
      <c r="DN122" s="926"/>
      <c r="DO122" s="926"/>
      <c r="DP122" s="926"/>
      <c r="DQ122" s="926">
        <v>2160</v>
      </c>
      <c r="DR122" s="926"/>
      <c r="DS122" s="926"/>
      <c r="DT122" s="926"/>
      <c r="DU122" s="926"/>
      <c r="DV122" s="927">
        <v>0</v>
      </c>
      <c r="DW122" s="927"/>
      <c r="DX122" s="927"/>
      <c r="DY122" s="927"/>
      <c r="DZ122" s="928"/>
    </row>
    <row r="123" spans="1:130" s="197" customFormat="1" ht="26.25" customHeight="1" thickBot="1">
      <c r="A123" s="981"/>
      <c r="B123" s="952"/>
      <c r="C123" s="922" t="s">
        <v>434</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64">
        <v>52168</v>
      </c>
      <c r="AB123" s="965"/>
      <c r="AC123" s="965"/>
      <c r="AD123" s="965"/>
      <c r="AE123" s="966"/>
      <c r="AF123" s="967">
        <v>52168</v>
      </c>
      <c r="AG123" s="965"/>
      <c r="AH123" s="965"/>
      <c r="AI123" s="965"/>
      <c r="AJ123" s="966"/>
      <c r="AK123" s="967">
        <v>33914</v>
      </c>
      <c r="AL123" s="965"/>
      <c r="AM123" s="965"/>
      <c r="AN123" s="965"/>
      <c r="AO123" s="966"/>
      <c r="AP123" s="968">
        <v>0.4</v>
      </c>
      <c r="AQ123" s="969"/>
      <c r="AR123" s="969"/>
      <c r="AS123" s="969"/>
      <c r="AT123" s="970"/>
      <c r="AU123" s="1037" t="s">
        <v>451</v>
      </c>
      <c r="AV123" s="1038"/>
      <c r="AW123" s="1038"/>
      <c r="AX123" s="1038"/>
      <c r="AY123" s="1038"/>
      <c r="AZ123" s="1038"/>
      <c r="BA123" s="1038"/>
      <c r="BB123" s="1038"/>
      <c r="BC123" s="1038"/>
      <c r="BD123" s="1038"/>
      <c r="BE123" s="1038"/>
      <c r="BF123" s="1038"/>
      <c r="BG123" s="1038"/>
      <c r="BH123" s="1038"/>
      <c r="BI123" s="1038"/>
      <c r="BJ123" s="1038"/>
      <c r="BK123" s="1038"/>
      <c r="BL123" s="1038"/>
      <c r="BM123" s="1038"/>
      <c r="BN123" s="1038"/>
      <c r="BO123" s="1038"/>
      <c r="BP123" s="1039"/>
      <c r="BQ123" s="1032">
        <v>90</v>
      </c>
      <c r="BR123" s="1033"/>
      <c r="BS123" s="1033"/>
      <c r="BT123" s="1033"/>
      <c r="BU123" s="1033"/>
      <c r="BV123" s="1033">
        <v>77.5</v>
      </c>
      <c r="BW123" s="1033"/>
      <c r="BX123" s="1033"/>
      <c r="BY123" s="1033"/>
      <c r="BZ123" s="1033"/>
      <c r="CA123" s="1033">
        <v>70.8</v>
      </c>
      <c r="CB123" s="1033"/>
      <c r="CC123" s="1033"/>
      <c r="CD123" s="1033"/>
      <c r="CE123" s="1033"/>
      <c r="CF123" s="1034"/>
      <c r="CG123" s="1035"/>
      <c r="CH123" s="1035"/>
      <c r="CI123" s="1035"/>
      <c r="CJ123" s="1036"/>
      <c r="CK123" s="1022"/>
      <c r="CL123" s="1023"/>
      <c r="CM123" s="1023"/>
      <c r="CN123" s="1023"/>
      <c r="CO123" s="1024"/>
      <c r="CP123" s="1013" t="s">
        <v>452</v>
      </c>
      <c r="CQ123" s="1014"/>
      <c r="CR123" s="1014"/>
      <c r="CS123" s="1014"/>
      <c r="CT123" s="1014"/>
      <c r="CU123" s="1014"/>
      <c r="CV123" s="1014"/>
      <c r="CW123" s="1014"/>
      <c r="CX123" s="1014"/>
      <c r="CY123" s="1014"/>
      <c r="CZ123" s="1014"/>
      <c r="DA123" s="1014"/>
      <c r="DB123" s="1014"/>
      <c r="DC123" s="1014"/>
      <c r="DD123" s="1014"/>
      <c r="DE123" s="1014"/>
      <c r="DF123" s="1015"/>
      <c r="DG123" s="964" t="s">
        <v>453</v>
      </c>
      <c r="DH123" s="965"/>
      <c r="DI123" s="965"/>
      <c r="DJ123" s="965"/>
      <c r="DK123" s="966"/>
      <c r="DL123" s="967" t="s">
        <v>453</v>
      </c>
      <c r="DM123" s="965"/>
      <c r="DN123" s="965"/>
      <c r="DO123" s="965"/>
      <c r="DP123" s="966"/>
      <c r="DQ123" s="967" t="s">
        <v>453</v>
      </c>
      <c r="DR123" s="965"/>
      <c r="DS123" s="965"/>
      <c r="DT123" s="965"/>
      <c r="DU123" s="966"/>
      <c r="DV123" s="968" t="s">
        <v>453</v>
      </c>
      <c r="DW123" s="969"/>
      <c r="DX123" s="969"/>
      <c r="DY123" s="969"/>
      <c r="DZ123" s="970"/>
    </row>
    <row r="124" spans="1:130" s="197" customFormat="1" ht="26.25" customHeight="1">
      <c r="A124" s="981"/>
      <c r="B124" s="952"/>
      <c r="C124" s="922" t="s">
        <v>437</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64" t="s">
        <v>453</v>
      </c>
      <c r="AB124" s="965"/>
      <c r="AC124" s="965"/>
      <c r="AD124" s="965"/>
      <c r="AE124" s="966"/>
      <c r="AF124" s="967" t="s">
        <v>453</v>
      </c>
      <c r="AG124" s="965"/>
      <c r="AH124" s="965"/>
      <c r="AI124" s="965"/>
      <c r="AJ124" s="966"/>
      <c r="AK124" s="967" t="s">
        <v>453</v>
      </c>
      <c r="AL124" s="965"/>
      <c r="AM124" s="965"/>
      <c r="AN124" s="965"/>
      <c r="AO124" s="966"/>
      <c r="AP124" s="968" t="s">
        <v>453</v>
      </c>
      <c r="AQ124" s="969"/>
      <c r="AR124" s="969"/>
      <c r="AS124" s="969"/>
      <c r="AT124" s="970"/>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25"/>
      <c r="CL124" s="1025"/>
      <c r="CM124" s="1025"/>
      <c r="CN124" s="1025"/>
      <c r="CO124" s="1026"/>
      <c r="CP124" s="1013" t="s">
        <v>454</v>
      </c>
      <c r="CQ124" s="1014"/>
      <c r="CR124" s="1014"/>
      <c r="CS124" s="1014"/>
      <c r="CT124" s="1014"/>
      <c r="CU124" s="1014"/>
      <c r="CV124" s="1014"/>
      <c r="CW124" s="1014"/>
      <c r="CX124" s="1014"/>
      <c r="CY124" s="1014"/>
      <c r="CZ124" s="1014"/>
      <c r="DA124" s="1014"/>
      <c r="DB124" s="1014"/>
      <c r="DC124" s="1014"/>
      <c r="DD124" s="1014"/>
      <c r="DE124" s="1014"/>
      <c r="DF124" s="1015"/>
      <c r="DG124" s="1003" t="s">
        <v>453</v>
      </c>
      <c r="DH124" s="1004"/>
      <c r="DI124" s="1004"/>
      <c r="DJ124" s="1004"/>
      <c r="DK124" s="1005"/>
      <c r="DL124" s="1006" t="s">
        <v>453</v>
      </c>
      <c r="DM124" s="1004"/>
      <c r="DN124" s="1004"/>
      <c r="DO124" s="1004"/>
      <c r="DP124" s="1005"/>
      <c r="DQ124" s="1006" t="s">
        <v>453</v>
      </c>
      <c r="DR124" s="1004"/>
      <c r="DS124" s="1004"/>
      <c r="DT124" s="1004"/>
      <c r="DU124" s="1005"/>
      <c r="DV124" s="1007" t="s">
        <v>453</v>
      </c>
      <c r="DW124" s="1008"/>
      <c r="DX124" s="1008"/>
      <c r="DY124" s="1008"/>
      <c r="DZ124" s="1009"/>
    </row>
    <row r="125" spans="1:130" s="197" customFormat="1" ht="26.25" customHeight="1" thickBot="1">
      <c r="A125" s="981"/>
      <c r="B125" s="952"/>
      <c r="C125" s="922" t="s">
        <v>439</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64" t="s">
        <v>453</v>
      </c>
      <c r="AB125" s="965"/>
      <c r="AC125" s="965"/>
      <c r="AD125" s="965"/>
      <c r="AE125" s="966"/>
      <c r="AF125" s="967" t="s">
        <v>453</v>
      </c>
      <c r="AG125" s="965"/>
      <c r="AH125" s="965"/>
      <c r="AI125" s="965"/>
      <c r="AJ125" s="966"/>
      <c r="AK125" s="967" t="s">
        <v>453</v>
      </c>
      <c r="AL125" s="965"/>
      <c r="AM125" s="965"/>
      <c r="AN125" s="965"/>
      <c r="AO125" s="966"/>
      <c r="AP125" s="968" t="s">
        <v>453</v>
      </c>
      <c r="AQ125" s="969"/>
      <c r="AR125" s="969"/>
      <c r="AS125" s="969"/>
      <c r="AT125" s="970"/>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20" t="s">
        <v>455</v>
      </c>
      <c r="CL125" s="1020"/>
      <c r="CM125" s="1020"/>
      <c r="CN125" s="1020"/>
      <c r="CO125" s="1021"/>
      <c r="CP125" s="946" t="s">
        <v>456</v>
      </c>
      <c r="CQ125" s="893"/>
      <c r="CR125" s="893"/>
      <c r="CS125" s="893"/>
      <c r="CT125" s="893"/>
      <c r="CU125" s="893"/>
      <c r="CV125" s="893"/>
      <c r="CW125" s="893"/>
      <c r="CX125" s="893"/>
      <c r="CY125" s="893"/>
      <c r="CZ125" s="893"/>
      <c r="DA125" s="893"/>
      <c r="DB125" s="893"/>
      <c r="DC125" s="893"/>
      <c r="DD125" s="893"/>
      <c r="DE125" s="893"/>
      <c r="DF125" s="894"/>
      <c r="DG125" s="932" t="s">
        <v>453</v>
      </c>
      <c r="DH125" s="933"/>
      <c r="DI125" s="933"/>
      <c r="DJ125" s="933"/>
      <c r="DK125" s="933"/>
      <c r="DL125" s="933" t="s">
        <v>453</v>
      </c>
      <c r="DM125" s="933"/>
      <c r="DN125" s="933"/>
      <c r="DO125" s="933"/>
      <c r="DP125" s="933"/>
      <c r="DQ125" s="933" t="s">
        <v>453</v>
      </c>
      <c r="DR125" s="933"/>
      <c r="DS125" s="933"/>
      <c r="DT125" s="933"/>
      <c r="DU125" s="933"/>
      <c r="DV125" s="934" t="s">
        <v>453</v>
      </c>
      <c r="DW125" s="934"/>
      <c r="DX125" s="934"/>
      <c r="DY125" s="934"/>
      <c r="DZ125" s="935"/>
    </row>
    <row r="126" spans="1:130" s="197" customFormat="1" ht="26.25" customHeight="1">
      <c r="A126" s="981"/>
      <c r="B126" s="952"/>
      <c r="C126" s="922" t="s">
        <v>442</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64" t="s">
        <v>453</v>
      </c>
      <c r="AB126" s="965"/>
      <c r="AC126" s="965"/>
      <c r="AD126" s="965"/>
      <c r="AE126" s="966"/>
      <c r="AF126" s="967" t="s">
        <v>453</v>
      </c>
      <c r="AG126" s="965"/>
      <c r="AH126" s="965"/>
      <c r="AI126" s="965"/>
      <c r="AJ126" s="966"/>
      <c r="AK126" s="967" t="s">
        <v>453</v>
      </c>
      <c r="AL126" s="965"/>
      <c r="AM126" s="965"/>
      <c r="AN126" s="965"/>
      <c r="AO126" s="966"/>
      <c r="AP126" s="968" t="s">
        <v>453</v>
      </c>
      <c r="AQ126" s="969"/>
      <c r="AR126" s="969"/>
      <c r="AS126" s="969"/>
      <c r="AT126" s="970"/>
      <c r="AU126" s="233"/>
      <c r="AV126" s="233"/>
      <c r="AW126" s="233"/>
      <c r="AX126" s="1042" t="s">
        <v>457</v>
      </c>
      <c r="AY126" s="1043"/>
      <c r="AZ126" s="1043"/>
      <c r="BA126" s="1043"/>
      <c r="BB126" s="1043"/>
      <c r="BC126" s="1043"/>
      <c r="BD126" s="1043"/>
      <c r="BE126" s="1044"/>
      <c r="BF126" s="1058" t="s">
        <v>458</v>
      </c>
      <c r="BG126" s="1043"/>
      <c r="BH126" s="1043"/>
      <c r="BI126" s="1043"/>
      <c r="BJ126" s="1043"/>
      <c r="BK126" s="1043"/>
      <c r="BL126" s="1044"/>
      <c r="BM126" s="1058" t="s">
        <v>459</v>
      </c>
      <c r="BN126" s="1043"/>
      <c r="BO126" s="1043"/>
      <c r="BP126" s="1043"/>
      <c r="BQ126" s="1043"/>
      <c r="BR126" s="1043"/>
      <c r="BS126" s="1044"/>
      <c r="BT126" s="1058" t="s">
        <v>460</v>
      </c>
      <c r="BU126" s="1043"/>
      <c r="BV126" s="1043"/>
      <c r="BW126" s="1043"/>
      <c r="BX126" s="1043"/>
      <c r="BY126" s="1043"/>
      <c r="BZ126" s="1059"/>
      <c r="CA126" s="233"/>
      <c r="CB126" s="233"/>
      <c r="CC126" s="233"/>
      <c r="CD126" s="234"/>
      <c r="CE126" s="234"/>
      <c r="CF126" s="234"/>
      <c r="CG126" s="231"/>
      <c r="CH126" s="231"/>
      <c r="CI126" s="231"/>
      <c r="CJ126" s="232"/>
      <c r="CK126" s="1023"/>
      <c r="CL126" s="1023"/>
      <c r="CM126" s="1023"/>
      <c r="CN126" s="1023"/>
      <c r="CO126" s="1024"/>
      <c r="CP126" s="955" t="s">
        <v>461</v>
      </c>
      <c r="CQ126" s="956"/>
      <c r="CR126" s="956"/>
      <c r="CS126" s="956"/>
      <c r="CT126" s="956"/>
      <c r="CU126" s="956"/>
      <c r="CV126" s="956"/>
      <c r="CW126" s="956"/>
      <c r="CX126" s="956"/>
      <c r="CY126" s="956"/>
      <c r="CZ126" s="956"/>
      <c r="DA126" s="956"/>
      <c r="DB126" s="956"/>
      <c r="DC126" s="956"/>
      <c r="DD126" s="956"/>
      <c r="DE126" s="956"/>
      <c r="DF126" s="957"/>
      <c r="DG126" s="925" t="s">
        <v>453</v>
      </c>
      <c r="DH126" s="926"/>
      <c r="DI126" s="926"/>
      <c r="DJ126" s="926"/>
      <c r="DK126" s="926"/>
      <c r="DL126" s="926" t="s">
        <v>453</v>
      </c>
      <c r="DM126" s="926"/>
      <c r="DN126" s="926"/>
      <c r="DO126" s="926"/>
      <c r="DP126" s="926"/>
      <c r="DQ126" s="926" t="s">
        <v>453</v>
      </c>
      <c r="DR126" s="926"/>
      <c r="DS126" s="926"/>
      <c r="DT126" s="926"/>
      <c r="DU126" s="926"/>
      <c r="DV126" s="927" t="s">
        <v>453</v>
      </c>
      <c r="DW126" s="927"/>
      <c r="DX126" s="927"/>
      <c r="DY126" s="927"/>
      <c r="DZ126" s="928"/>
    </row>
    <row r="127" spans="1:130" s="197" customFormat="1" ht="26.25" customHeight="1" thickBot="1">
      <c r="A127" s="982"/>
      <c r="B127" s="954"/>
      <c r="C127" s="1010" t="s">
        <v>462</v>
      </c>
      <c r="D127" s="1011"/>
      <c r="E127" s="1011"/>
      <c r="F127" s="1011"/>
      <c r="G127" s="1011"/>
      <c r="H127" s="1011"/>
      <c r="I127" s="1011"/>
      <c r="J127" s="1011"/>
      <c r="K127" s="1011"/>
      <c r="L127" s="1011"/>
      <c r="M127" s="1011"/>
      <c r="N127" s="1011"/>
      <c r="O127" s="1011"/>
      <c r="P127" s="1011"/>
      <c r="Q127" s="1011"/>
      <c r="R127" s="1011"/>
      <c r="S127" s="1011"/>
      <c r="T127" s="1011"/>
      <c r="U127" s="1011"/>
      <c r="V127" s="1011"/>
      <c r="W127" s="1011"/>
      <c r="X127" s="1011"/>
      <c r="Y127" s="1011"/>
      <c r="Z127" s="1012"/>
      <c r="AA127" s="964">
        <v>4695</v>
      </c>
      <c r="AB127" s="965"/>
      <c r="AC127" s="965"/>
      <c r="AD127" s="965"/>
      <c r="AE127" s="966"/>
      <c r="AF127" s="967">
        <v>3907</v>
      </c>
      <c r="AG127" s="965"/>
      <c r="AH127" s="965"/>
      <c r="AI127" s="965"/>
      <c r="AJ127" s="966"/>
      <c r="AK127" s="967">
        <v>3192</v>
      </c>
      <c r="AL127" s="965"/>
      <c r="AM127" s="965"/>
      <c r="AN127" s="965"/>
      <c r="AO127" s="966"/>
      <c r="AP127" s="968">
        <v>0</v>
      </c>
      <c r="AQ127" s="969"/>
      <c r="AR127" s="969"/>
      <c r="AS127" s="969"/>
      <c r="AT127" s="970"/>
      <c r="AU127" s="233"/>
      <c r="AV127" s="233"/>
      <c r="AW127" s="233"/>
      <c r="AX127" s="892" t="s">
        <v>463</v>
      </c>
      <c r="AY127" s="893"/>
      <c r="AZ127" s="893"/>
      <c r="BA127" s="893"/>
      <c r="BB127" s="893"/>
      <c r="BC127" s="893"/>
      <c r="BD127" s="893"/>
      <c r="BE127" s="894"/>
      <c r="BF127" s="1047" t="s">
        <v>453</v>
      </c>
      <c r="BG127" s="1048"/>
      <c r="BH127" s="1048"/>
      <c r="BI127" s="1048"/>
      <c r="BJ127" s="1048"/>
      <c r="BK127" s="1048"/>
      <c r="BL127" s="1057"/>
      <c r="BM127" s="1047">
        <v>13.32</v>
      </c>
      <c r="BN127" s="1048"/>
      <c r="BO127" s="1048"/>
      <c r="BP127" s="1048"/>
      <c r="BQ127" s="1048"/>
      <c r="BR127" s="1048"/>
      <c r="BS127" s="1057"/>
      <c r="BT127" s="1047">
        <v>20</v>
      </c>
      <c r="BU127" s="1048"/>
      <c r="BV127" s="1048"/>
      <c r="BW127" s="1048"/>
      <c r="BX127" s="1048"/>
      <c r="BY127" s="1048"/>
      <c r="BZ127" s="1049"/>
      <c r="CA127" s="234"/>
      <c r="CB127" s="234"/>
      <c r="CC127" s="234"/>
      <c r="CD127" s="234"/>
      <c r="CE127" s="234"/>
      <c r="CF127" s="234"/>
      <c r="CG127" s="231"/>
      <c r="CH127" s="231"/>
      <c r="CI127" s="231"/>
      <c r="CJ127" s="232"/>
      <c r="CK127" s="1045"/>
      <c r="CL127" s="1045"/>
      <c r="CM127" s="1045"/>
      <c r="CN127" s="1045"/>
      <c r="CO127" s="1046"/>
      <c r="CP127" s="1050" t="s">
        <v>464</v>
      </c>
      <c r="CQ127" s="1051"/>
      <c r="CR127" s="1051"/>
      <c r="CS127" s="1051"/>
      <c r="CT127" s="1051"/>
      <c r="CU127" s="1051"/>
      <c r="CV127" s="1051"/>
      <c r="CW127" s="1051"/>
      <c r="CX127" s="1051"/>
      <c r="CY127" s="1051"/>
      <c r="CZ127" s="1051"/>
      <c r="DA127" s="1051"/>
      <c r="DB127" s="1051"/>
      <c r="DC127" s="1051"/>
      <c r="DD127" s="1051"/>
      <c r="DE127" s="1051"/>
      <c r="DF127" s="1052"/>
      <c r="DG127" s="1053" t="s">
        <v>465</v>
      </c>
      <c r="DH127" s="1054"/>
      <c r="DI127" s="1054"/>
      <c r="DJ127" s="1054"/>
      <c r="DK127" s="1054"/>
      <c r="DL127" s="1054" t="s">
        <v>466</v>
      </c>
      <c r="DM127" s="1054"/>
      <c r="DN127" s="1054"/>
      <c r="DO127" s="1054"/>
      <c r="DP127" s="1054"/>
      <c r="DQ127" s="1054" t="s">
        <v>466</v>
      </c>
      <c r="DR127" s="1054"/>
      <c r="DS127" s="1054"/>
      <c r="DT127" s="1054"/>
      <c r="DU127" s="1054"/>
      <c r="DV127" s="1055" t="s">
        <v>466</v>
      </c>
      <c r="DW127" s="1055"/>
      <c r="DX127" s="1055"/>
      <c r="DY127" s="1055"/>
      <c r="DZ127" s="1056"/>
    </row>
    <row r="128" spans="1:130" s="197" customFormat="1" ht="26.25" customHeight="1">
      <c r="A128" s="1077" t="s">
        <v>467</v>
      </c>
      <c r="B128" s="1078"/>
      <c r="C128" s="1078"/>
      <c r="D128" s="1078"/>
      <c r="E128" s="1078"/>
      <c r="F128" s="1078"/>
      <c r="G128" s="1078"/>
      <c r="H128" s="1078"/>
      <c r="I128" s="1078"/>
      <c r="J128" s="1078"/>
      <c r="K128" s="1078"/>
      <c r="L128" s="1078"/>
      <c r="M128" s="1078"/>
      <c r="N128" s="1078"/>
      <c r="O128" s="1078"/>
      <c r="P128" s="1078"/>
      <c r="Q128" s="1078"/>
      <c r="R128" s="1078"/>
      <c r="S128" s="1078"/>
      <c r="T128" s="1078"/>
      <c r="U128" s="1078"/>
      <c r="V128" s="1078"/>
      <c r="W128" s="1079" t="s">
        <v>468</v>
      </c>
      <c r="X128" s="1079"/>
      <c r="Y128" s="1079"/>
      <c r="Z128" s="1080"/>
      <c r="AA128" s="1095">
        <v>356420</v>
      </c>
      <c r="AB128" s="1096"/>
      <c r="AC128" s="1096"/>
      <c r="AD128" s="1096"/>
      <c r="AE128" s="1097"/>
      <c r="AF128" s="1098">
        <v>377404</v>
      </c>
      <c r="AG128" s="1096"/>
      <c r="AH128" s="1096"/>
      <c r="AI128" s="1096"/>
      <c r="AJ128" s="1097"/>
      <c r="AK128" s="1098">
        <v>359753</v>
      </c>
      <c r="AL128" s="1096"/>
      <c r="AM128" s="1096"/>
      <c r="AN128" s="1096"/>
      <c r="AO128" s="1097"/>
      <c r="AP128" s="1099"/>
      <c r="AQ128" s="1100"/>
      <c r="AR128" s="1100"/>
      <c r="AS128" s="1100"/>
      <c r="AT128" s="1101"/>
      <c r="AU128" s="235"/>
      <c r="AV128" s="235"/>
      <c r="AW128" s="235"/>
      <c r="AX128" s="1060" t="s">
        <v>469</v>
      </c>
      <c r="AY128" s="956"/>
      <c r="AZ128" s="956"/>
      <c r="BA128" s="956"/>
      <c r="BB128" s="956"/>
      <c r="BC128" s="956"/>
      <c r="BD128" s="956"/>
      <c r="BE128" s="957"/>
      <c r="BF128" s="1072" t="s">
        <v>453</v>
      </c>
      <c r="BG128" s="1073"/>
      <c r="BH128" s="1073"/>
      <c r="BI128" s="1073"/>
      <c r="BJ128" s="1073"/>
      <c r="BK128" s="1073"/>
      <c r="BL128" s="1074"/>
      <c r="BM128" s="1072">
        <v>18.32</v>
      </c>
      <c r="BN128" s="1073"/>
      <c r="BO128" s="1073"/>
      <c r="BP128" s="1073"/>
      <c r="BQ128" s="1073"/>
      <c r="BR128" s="1073"/>
      <c r="BS128" s="1074"/>
      <c r="BT128" s="1072">
        <v>30</v>
      </c>
      <c r="BU128" s="1075"/>
      <c r="BV128" s="1075"/>
      <c r="BW128" s="1075"/>
      <c r="BX128" s="1075"/>
      <c r="BY128" s="1075"/>
      <c r="BZ128" s="1076"/>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6" t="s">
        <v>90</v>
      </c>
      <c r="B129" s="937"/>
      <c r="C129" s="937"/>
      <c r="D129" s="937"/>
      <c r="E129" s="937"/>
      <c r="F129" s="937"/>
      <c r="G129" s="937"/>
      <c r="H129" s="937"/>
      <c r="I129" s="937"/>
      <c r="J129" s="937"/>
      <c r="K129" s="937"/>
      <c r="L129" s="937"/>
      <c r="M129" s="937"/>
      <c r="N129" s="937"/>
      <c r="O129" s="937"/>
      <c r="P129" s="937"/>
      <c r="Q129" s="937"/>
      <c r="R129" s="937"/>
      <c r="S129" s="937"/>
      <c r="T129" s="937"/>
      <c r="U129" s="937"/>
      <c r="V129" s="937"/>
      <c r="W129" s="1066" t="s">
        <v>470</v>
      </c>
      <c r="X129" s="1067"/>
      <c r="Y129" s="1067"/>
      <c r="Z129" s="1068"/>
      <c r="AA129" s="964">
        <v>10099890</v>
      </c>
      <c r="AB129" s="965"/>
      <c r="AC129" s="965"/>
      <c r="AD129" s="965"/>
      <c r="AE129" s="966"/>
      <c r="AF129" s="967">
        <v>9962761</v>
      </c>
      <c r="AG129" s="965"/>
      <c r="AH129" s="965"/>
      <c r="AI129" s="965"/>
      <c r="AJ129" s="966"/>
      <c r="AK129" s="967">
        <v>10053368</v>
      </c>
      <c r="AL129" s="965"/>
      <c r="AM129" s="965"/>
      <c r="AN129" s="965"/>
      <c r="AO129" s="966"/>
      <c r="AP129" s="1069"/>
      <c r="AQ129" s="1070"/>
      <c r="AR129" s="1070"/>
      <c r="AS129" s="1070"/>
      <c r="AT129" s="1071"/>
      <c r="AU129" s="235"/>
      <c r="AV129" s="235"/>
      <c r="AW129" s="235"/>
      <c r="AX129" s="1060" t="s">
        <v>471</v>
      </c>
      <c r="AY129" s="956"/>
      <c r="AZ129" s="956"/>
      <c r="BA129" s="956"/>
      <c r="BB129" s="956"/>
      <c r="BC129" s="956"/>
      <c r="BD129" s="956"/>
      <c r="BE129" s="957"/>
      <c r="BF129" s="1061">
        <v>10.8</v>
      </c>
      <c r="BG129" s="1062"/>
      <c r="BH129" s="1062"/>
      <c r="BI129" s="1062"/>
      <c r="BJ129" s="1062"/>
      <c r="BK129" s="1062"/>
      <c r="BL129" s="1063"/>
      <c r="BM129" s="1061">
        <v>25</v>
      </c>
      <c r="BN129" s="1062"/>
      <c r="BO129" s="1062"/>
      <c r="BP129" s="1062"/>
      <c r="BQ129" s="1062"/>
      <c r="BR129" s="1062"/>
      <c r="BS129" s="1063"/>
      <c r="BT129" s="1061">
        <v>35</v>
      </c>
      <c r="BU129" s="1064"/>
      <c r="BV129" s="1064"/>
      <c r="BW129" s="1064"/>
      <c r="BX129" s="1064"/>
      <c r="BY129" s="1064"/>
      <c r="BZ129" s="106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6" t="s">
        <v>472</v>
      </c>
      <c r="B130" s="937"/>
      <c r="C130" s="937"/>
      <c r="D130" s="937"/>
      <c r="E130" s="937"/>
      <c r="F130" s="937"/>
      <c r="G130" s="937"/>
      <c r="H130" s="937"/>
      <c r="I130" s="937"/>
      <c r="J130" s="937"/>
      <c r="K130" s="937"/>
      <c r="L130" s="937"/>
      <c r="M130" s="937"/>
      <c r="N130" s="937"/>
      <c r="O130" s="937"/>
      <c r="P130" s="937"/>
      <c r="Q130" s="937"/>
      <c r="R130" s="937"/>
      <c r="S130" s="937"/>
      <c r="T130" s="937"/>
      <c r="U130" s="937"/>
      <c r="V130" s="937"/>
      <c r="W130" s="1066" t="s">
        <v>473</v>
      </c>
      <c r="X130" s="1067"/>
      <c r="Y130" s="1067"/>
      <c r="Z130" s="1068"/>
      <c r="AA130" s="964">
        <v>1727538</v>
      </c>
      <c r="AB130" s="965"/>
      <c r="AC130" s="965"/>
      <c r="AD130" s="965"/>
      <c r="AE130" s="966"/>
      <c r="AF130" s="967">
        <v>1715164</v>
      </c>
      <c r="AG130" s="965"/>
      <c r="AH130" s="965"/>
      <c r="AI130" s="965"/>
      <c r="AJ130" s="966"/>
      <c r="AK130" s="967">
        <v>1568463</v>
      </c>
      <c r="AL130" s="965"/>
      <c r="AM130" s="965"/>
      <c r="AN130" s="965"/>
      <c r="AO130" s="966"/>
      <c r="AP130" s="1069"/>
      <c r="AQ130" s="1070"/>
      <c r="AR130" s="1070"/>
      <c r="AS130" s="1070"/>
      <c r="AT130" s="1071"/>
      <c r="AU130" s="235"/>
      <c r="AV130" s="235"/>
      <c r="AW130" s="235"/>
      <c r="AX130" s="1119" t="s">
        <v>474</v>
      </c>
      <c r="AY130" s="1051"/>
      <c r="AZ130" s="1051"/>
      <c r="BA130" s="1051"/>
      <c r="BB130" s="1051"/>
      <c r="BC130" s="1051"/>
      <c r="BD130" s="1051"/>
      <c r="BE130" s="1052"/>
      <c r="BF130" s="1081">
        <v>70.8</v>
      </c>
      <c r="BG130" s="1082"/>
      <c r="BH130" s="1082"/>
      <c r="BI130" s="1082"/>
      <c r="BJ130" s="1082"/>
      <c r="BK130" s="1082"/>
      <c r="BL130" s="1083"/>
      <c r="BM130" s="1081">
        <v>350</v>
      </c>
      <c r="BN130" s="1082"/>
      <c r="BO130" s="1082"/>
      <c r="BP130" s="1082"/>
      <c r="BQ130" s="1082"/>
      <c r="BR130" s="1082"/>
      <c r="BS130" s="1083"/>
      <c r="BT130" s="1084"/>
      <c r="BU130" s="1085"/>
      <c r="BV130" s="1085"/>
      <c r="BW130" s="1085"/>
      <c r="BX130" s="1085"/>
      <c r="BY130" s="1085"/>
      <c r="BZ130" s="1086"/>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7"/>
      <c r="B131" s="1088"/>
      <c r="C131" s="1088"/>
      <c r="D131" s="1088"/>
      <c r="E131" s="1088"/>
      <c r="F131" s="1088"/>
      <c r="G131" s="1088"/>
      <c r="H131" s="1088"/>
      <c r="I131" s="1088"/>
      <c r="J131" s="1088"/>
      <c r="K131" s="1088"/>
      <c r="L131" s="1088"/>
      <c r="M131" s="1088"/>
      <c r="N131" s="1088"/>
      <c r="O131" s="1088"/>
      <c r="P131" s="1088"/>
      <c r="Q131" s="1088"/>
      <c r="R131" s="1088"/>
      <c r="S131" s="1088"/>
      <c r="T131" s="1088"/>
      <c r="U131" s="1088"/>
      <c r="V131" s="1088"/>
      <c r="W131" s="1089" t="s">
        <v>475</v>
      </c>
      <c r="X131" s="1090"/>
      <c r="Y131" s="1090"/>
      <c r="Z131" s="1091"/>
      <c r="AA131" s="1003">
        <v>8372352</v>
      </c>
      <c r="AB131" s="1004"/>
      <c r="AC131" s="1004"/>
      <c r="AD131" s="1004"/>
      <c r="AE131" s="1005"/>
      <c r="AF131" s="1006">
        <v>8247597</v>
      </c>
      <c r="AG131" s="1004"/>
      <c r="AH131" s="1004"/>
      <c r="AI131" s="1004"/>
      <c r="AJ131" s="1005"/>
      <c r="AK131" s="1006">
        <v>8484905</v>
      </c>
      <c r="AL131" s="1004"/>
      <c r="AM131" s="1004"/>
      <c r="AN131" s="1004"/>
      <c r="AO131" s="1005"/>
      <c r="AP131" s="1092"/>
      <c r="AQ131" s="1093"/>
      <c r="AR131" s="1093"/>
      <c r="AS131" s="1093"/>
      <c r="AT131" s="1094"/>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03" t="s">
        <v>476</v>
      </c>
      <c r="B132" s="1104"/>
      <c r="C132" s="1104"/>
      <c r="D132" s="1104"/>
      <c r="E132" s="1104"/>
      <c r="F132" s="1104"/>
      <c r="G132" s="1104"/>
      <c r="H132" s="1104"/>
      <c r="I132" s="1104"/>
      <c r="J132" s="1104"/>
      <c r="K132" s="1104"/>
      <c r="L132" s="1104"/>
      <c r="M132" s="1104"/>
      <c r="N132" s="1104"/>
      <c r="O132" s="1104"/>
      <c r="P132" s="1104"/>
      <c r="Q132" s="1104"/>
      <c r="R132" s="1104"/>
      <c r="S132" s="1104"/>
      <c r="T132" s="1104"/>
      <c r="U132" s="1104"/>
      <c r="V132" s="1107" t="s">
        <v>477</v>
      </c>
      <c r="W132" s="1107"/>
      <c r="X132" s="1107"/>
      <c r="Y132" s="1107"/>
      <c r="Z132" s="1108"/>
      <c r="AA132" s="1109">
        <v>12.521057389999999</v>
      </c>
      <c r="AB132" s="1110"/>
      <c r="AC132" s="1110"/>
      <c r="AD132" s="1110"/>
      <c r="AE132" s="1111"/>
      <c r="AF132" s="1112">
        <v>10.12269392</v>
      </c>
      <c r="AG132" s="1110"/>
      <c r="AH132" s="1110"/>
      <c r="AI132" s="1110"/>
      <c r="AJ132" s="1111"/>
      <c r="AK132" s="1112">
        <v>9.9905668999999993</v>
      </c>
      <c r="AL132" s="1110"/>
      <c r="AM132" s="1110"/>
      <c r="AN132" s="1110"/>
      <c r="AO132" s="1111"/>
      <c r="AP132" s="993"/>
      <c r="AQ132" s="994"/>
      <c r="AR132" s="994"/>
      <c r="AS132" s="994"/>
      <c r="AT132" s="111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05"/>
      <c r="B133" s="1106"/>
      <c r="C133" s="1106"/>
      <c r="D133" s="1106"/>
      <c r="E133" s="1106"/>
      <c r="F133" s="1106"/>
      <c r="G133" s="1106"/>
      <c r="H133" s="1106"/>
      <c r="I133" s="1106"/>
      <c r="J133" s="1106"/>
      <c r="K133" s="1106"/>
      <c r="L133" s="1106"/>
      <c r="M133" s="1106"/>
      <c r="N133" s="1106"/>
      <c r="O133" s="1106"/>
      <c r="P133" s="1106"/>
      <c r="Q133" s="1106"/>
      <c r="R133" s="1106"/>
      <c r="S133" s="1106"/>
      <c r="T133" s="1106"/>
      <c r="U133" s="1106"/>
      <c r="V133" s="1114" t="s">
        <v>478</v>
      </c>
      <c r="W133" s="1114"/>
      <c r="X133" s="1114"/>
      <c r="Y133" s="1114"/>
      <c r="Z133" s="1115"/>
      <c r="AA133" s="1116">
        <v>14.1</v>
      </c>
      <c r="AB133" s="1117"/>
      <c r="AC133" s="1117"/>
      <c r="AD133" s="1117"/>
      <c r="AE133" s="1118"/>
      <c r="AF133" s="1116">
        <v>12.1</v>
      </c>
      <c r="AG133" s="1117"/>
      <c r="AH133" s="1117"/>
      <c r="AI133" s="1117"/>
      <c r="AJ133" s="1118"/>
      <c r="AK133" s="1116">
        <v>10.8</v>
      </c>
      <c r="AL133" s="1117"/>
      <c r="AM133" s="1117"/>
      <c r="AN133" s="1117"/>
      <c r="AO133" s="1118"/>
      <c r="AP133" s="1034"/>
      <c r="AQ133" s="1035"/>
      <c r="AR133" s="1035"/>
      <c r="AS133" s="1035"/>
      <c r="AT133" s="110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9" scale="2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sheetPr>
    <pageSetUpPr fitToPage="1"/>
  </sheetPr>
  <dimension ref="A1:AJ110"/>
  <sheetViews>
    <sheetView showGridLines="0" view="pageBreakPreview" zoomScale="70" zoomScaleNormal="85" zoomScaleSheetLayoutView="70"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sheetPr>
    <pageSetUpPr fitToPage="1"/>
  </sheetPr>
  <dimension ref="A1:AH102"/>
  <sheetViews>
    <sheetView showGridLines="0" zoomScale="70" zoomScaleNormal="7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sheetPr>
    <pageSetUpPr fitToPage="1"/>
  </sheetPr>
  <dimension ref="A1:V74"/>
  <sheetViews>
    <sheetView showGridLines="0" view="pageBreakPreview" zoomScale="6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479</v>
      </c>
      <c r="B5" s="246"/>
      <c r="C5" s="246"/>
      <c r="D5" s="246"/>
      <c r="E5" s="246"/>
      <c r="F5" s="246"/>
      <c r="G5" s="246"/>
      <c r="H5" s="246"/>
      <c r="I5" s="246"/>
      <c r="J5" s="246"/>
      <c r="K5" s="246"/>
      <c r="L5" s="246"/>
      <c r="M5" s="246"/>
      <c r="N5" s="246"/>
      <c r="O5" s="247"/>
    </row>
    <row r="6" spans="1:16">
      <c r="A6" s="248"/>
      <c r="B6" s="244"/>
      <c r="C6" s="244"/>
      <c r="D6" s="244"/>
      <c r="E6" s="244"/>
      <c r="F6" s="244"/>
      <c r="G6" s="249" t="s">
        <v>480</v>
      </c>
      <c r="H6" s="249"/>
      <c r="I6" s="249"/>
      <c r="J6" s="249"/>
      <c r="K6" s="244"/>
      <c r="L6" s="244"/>
      <c r="M6" s="244"/>
      <c r="N6" s="244"/>
    </row>
    <row r="7" spans="1:16">
      <c r="A7" s="248"/>
      <c r="B7" s="244"/>
      <c r="C7" s="244"/>
      <c r="D7" s="244"/>
      <c r="E7" s="244"/>
      <c r="F7" s="244"/>
      <c r="G7" s="251"/>
      <c r="H7" s="252"/>
      <c r="I7" s="252"/>
      <c r="J7" s="253"/>
      <c r="K7" s="1123" t="s">
        <v>481</v>
      </c>
      <c r="L7" s="254"/>
      <c r="M7" s="255" t="s">
        <v>482</v>
      </c>
      <c r="N7" s="256"/>
    </row>
    <row r="8" spans="1:16">
      <c r="A8" s="248"/>
      <c r="B8" s="244"/>
      <c r="C8" s="244"/>
      <c r="D8" s="244"/>
      <c r="E8" s="244"/>
      <c r="F8" s="244"/>
      <c r="G8" s="257"/>
      <c r="H8" s="258"/>
      <c r="I8" s="258"/>
      <c r="J8" s="259"/>
      <c r="K8" s="1124"/>
      <c r="L8" s="260" t="s">
        <v>483</v>
      </c>
      <c r="M8" s="261" t="s">
        <v>484</v>
      </c>
      <c r="N8" s="262" t="s">
        <v>485</v>
      </c>
    </row>
    <row r="9" spans="1:16">
      <c r="A9" s="248"/>
      <c r="B9" s="244"/>
      <c r="C9" s="244"/>
      <c r="D9" s="244"/>
      <c r="E9" s="244"/>
      <c r="F9" s="244"/>
      <c r="G9" s="1125" t="s">
        <v>486</v>
      </c>
      <c r="H9" s="1126"/>
      <c r="I9" s="1126"/>
      <c r="J9" s="1127"/>
      <c r="K9" s="263">
        <v>2482696</v>
      </c>
      <c r="L9" s="264">
        <v>59081</v>
      </c>
      <c r="M9" s="265">
        <v>83726</v>
      </c>
      <c r="N9" s="266">
        <v>-29.4</v>
      </c>
    </row>
    <row r="10" spans="1:16">
      <c r="A10" s="248"/>
      <c r="B10" s="244"/>
      <c r="C10" s="244"/>
      <c r="D10" s="244"/>
      <c r="E10" s="244"/>
      <c r="F10" s="244"/>
      <c r="G10" s="1125" t="s">
        <v>487</v>
      </c>
      <c r="H10" s="1126"/>
      <c r="I10" s="1126"/>
      <c r="J10" s="1127"/>
      <c r="K10" s="267">
        <v>106701</v>
      </c>
      <c r="L10" s="268">
        <v>2539</v>
      </c>
      <c r="M10" s="269">
        <v>6181</v>
      </c>
      <c r="N10" s="270">
        <v>-58.9</v>
      </c>
    </row>
    <row r="11" spans="1:16" ht="13.5" customHeight="1">
      <c r="A11" s="248"/>
      <c r="B11" s="244"/>
      <c r="C11" s="244"/>
      <c r="D11" s="244"/>
      <c r="E11" s="244"/>
      <c r="F11" s="244"/>
      <c r="G11" s="1125" t="s">
        <v>488</v>
      </c>
      <c r="H11" s="1126"/>
      <c r="I11" s="1126"/>
      <c r="J11" s="1127"/>
      <c r="K11" s="267">
        <v>479159</v>
      </c>
      <c r="L11" s="268">
        <v>11403</v>
      </c>
      <c r="M11" s="269">
        <v>9526</v>
      </c>
      <c r="N11" s="270">
        <v>19.7</v>
      </c>
    </row>
    <row r="12" spans="1:16" ht="13.5" customHeight="1">
      <c r="A12" s="248"/>
      <c r="B12" s="244"/>
      <c r="C12" s="244"/>
      <c r="D12" s="244"/>
      <c r="E12" s="244"/>
      <c r="F12" s="244"/>
      <c r="G12" s="1125" t="s">
        <v>489</v>
      </c>
      <c r="H12" s="1126"/>
      <c r="I12" s="1126"/>
      <c r="J12" s="1127"/>
      <c r="K12" s="267">
        <v>121000</v>
      </c>
      <c r="L12" s="268">
        <v>2879</v>
      </c>
      <c r="M12" s="269">
        <v>1067</v>
      </c>
      <c r="N12" s="270">
        <v>169.8</v>
      </c>
    </row>
    <row r="13" spans="1:16" ht="13.5" customHeight="1">
      <c r="A13" s="248"/>
      <c r="B13" s="244"/>
      <c r="C13" s="244"/>
      <c r="D13" s="244"/>
      <c r="E13" s="244"/>
      <c r="F13" s="244"/>
      <c r="G13" s="1125" t="s">
        <v>490</v>
      </c>
      <c r="H13" s="1126"/>
      <c r="I13" s="1126"/>
      <c r="J13" s="1127"/>
      <c r="K13" s="267" t="s">
        <v>491</v>
      </c>
      <c r="L13" s="268" t="s">
        <v>491</v>
      </c>
      <c r="M13" s="269" t="s">
        <v>491</v>
      </c>
      <c r="N13" s="270" t="s">
        <v>491</v>
      </c>
    </row>
    <row r="14" spans="1:16" ht="13.5" customHeight="1">
      <c r="A14" s="248"/>
      <c r="B14" s="244"/>
      <c r="C14" s="244"/>
      <c r="D14" s="244"/>
      <c r="E14" s="244"/>
      <c r="F14" s="244"/>
      <c r="G14" s="1125" t="s">
        <v>492</v>
      </c>
      <c r="H14" s="1126"/>
      <c r="I14" s="1126"/>
      <c r="J14" s="1127"/>
      <c r="K14" s="267">
        <v>123081</v>
      </c>
      <c r="L14" s="268">
        <v>2929</v>
      </c>
      <c r="M14" s="269">
        <v>3706</v>
      </c>
      <c r="N14" s="270">
        <v>-21</v>
      </c>
    </row>
    <row r="15" spans="1:16" ht="13.5" customHeight="1">
      <c r="A15" s="248"/>
      <c r="B15" s="244"/>
      <c r="C15" s="244"/>
      <c r="D15" s="244"/>
      <c r="E15" s="244"/>
      <c r="F15" s="244"/>
      <c r="G15" s="1125" t="s">
        <v>493</v>
      </c>
      <c r="H15" s="1126"/>
      <c r="I15" s="1126"/>
      <c r="J15" s="1127"/>
      <c r="K15" s="267">
        <v>57552</v>
      </c>
      <c r="L15" s="268">
        <v>1370</v>
      </c>
      <c r="M15" s="269">
        <v>1837</v>
      </c>
      <c r="N15" s="270">
        <v>-25.4</v>
      </c>
    </row>
    <row r="16" spans="1:16">
      <c r="A16" s="248"/>
      <c r="B16" s="244"/>
      <c r="C16" s="244"/>
      <c r="D16" s="244"/>
      <c r="E16" s="244"/>
      <c r="F16" s="244"/>
      <c r="G16" s="1128" t="s">
        <v>494</v>
      </c>
      <c r="H16" s="1129"/>
      <c r="I16" s="1129"/>
      <c r="J16" s="1130"/>
      <c r="K16" s="268">
        <v>-222358</v>
      </c>
      <c r="L16" s="268">
        <v>-5291</v>
      </c>
      <c r="M16" s="269">
        <v>-8822</v>
      </c>
      <c r="N16" s="270">
        <v>-40</v>
      </c>
    </row>
    <row r="17" spans="1:16">
      <c r="A17" s="248"/>
      <c r="B17" s="244"/>
      <c r="C17" s="244"/>
      <c r="D17" s="244"/>
      <c r="E17" s="244"/>
      <c r="F17" s="244"/>
      <c r="G17" s="1128" t="s">
        <v>166</v>
      </c>
      <c r="H17" s="1129"/>
      <c r="I17" s="1129"/>
      <c r="J17" s="1130"/>
      <c r="K17" s="268">
        <v>3147831</v>
      </c>
      <c r="L17" s="268">
        <v>74909</v>
      </c>
      <c r="M17" s="269">
        <v>97219</v>
      </c>
      <c r="N17" s="270">
        <v>-22.9</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495</v>
      </c>
      <c r="H19" s="244"/>
      <c r="I19" s="244"/>
      <c r="J19" s="244"/>
      <c r="K19" s="244"/>
      <c r="L19" s="244"/>
      <c r="M19" s="244"/>
      <c r="N19" s="244"/>
    </row>
    <row r="20" spans="1:16">
      <c r="A20" s="248"/>
      <c r="B20" s="244"/>
      <c r="C20" s="244"/>
      <c r="D20" s="244"/>
      <c r="E20" s="244"/>
      <c r="F20" s="244"/>
      <c r="G20" s="272"/>
      <c r="H20" s="273"/>
      <c r="I20" s="273"/>
      <c r="J20" s="274"/>
      <c r="K20" s="275" t="s">
        <v>496</v>
      </c>
      <c r="L20" s="276" t="s">
        <v>497</v>
      </c>
      <c r="M20" s="277" t="s">
        <v>498</v>
      </c>
      <c r="N20" s="278"/>
    </row>
    <row r="21" spans="1:16" s="284" customFormat="1">
      <c r="A21" s="279"/>
      <c r="B21" s="249"/>
      <c r="C21" s="249"/>
      <c r="D21" s="249"/>
      <c r="E21" s="249"/>
      <c r="F21" s="249"/>
      <c r="G21" s="1120" t="s">
        <v>499</v>
      </c>
      <c r="H21" s="1121"/>
      <c r="I21" s="1121"/>
      <c r="J21" s="1122"/>
      <c r="K21" s="280">
        <v>6.76</v>
      </c>
      <c r="L21" s="281">
        <v>9.31</v>
      </c>
      <c r="M21" s="282">
        <v>-2.5499999999999998</v>
      </c>
      <c r="N21" s="249"/>
      <c r="O21" s="283"/>
      <c r="P21" s="279"/>
    </row>
    <row r="22" spans="1:16" s="284" customFormat="1">
      <c r="A22" s="279"/>
      <c r="B22" s="249"/>
      <c r="C22" s="249"/>
      <c r="D22" s="249"/>
      <c r="E22" s="249"/>
      <c r="F22" s="249"/>
      <c r="G22" s="1120" t="s">
        <v>500</v>
      </c>
      <c r="H22" s="1121"/>
      <c r="I22" s="1121"/>
      <c r="J22" s="1122"/>
      <c r="K22" s="285">
        <v>97.9</v>
      </c>
      <c r="L22" s="286">
        <v>97.7</v>
      </c>
      <c r="M22" s="287">
        <v>0.2</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501</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502</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503</v>
      </c>
      <c r="H29" s="249"/>
      <c r="I29" s="249"/>
      <c r="J29" s="249"/>
      <c r="K29" s="244"/>
      <c r="L29" s="244"/>
      <c r="M29" s="244"/>
      <c r="N29" s="244"/>
      <c r="O29" s="293"/>
    </row>
    <row r="30" spans="1:16">
      <c r="A30" s="248"/>
      <c r="B30" s="244"/>
      <c r="C30" s="244"/>
      <c r="D30" s="244"/>
      <c r="E30" s="244"/>
      <c r="F30" s="244"/>
      <c r="G30" s="251"/>
      <c r="H30" s="252"/>
      <c r="I30" s="252"/>
      <c r="J30" s="253"/>
      <c r="K30" s="1123" t="s">
        <v>481</v>
      </c>
      <c r="L30" s="254"/>
      <c r="M30" s="255" t="s">
        <v>482</v>
      </c>
      <c r="N30" s="256"/>
    </row>
    <row r="31" spans="1:16">
      <c r="A31" s="248"/>
      <c r="B31" s="244"/>
      <c r="C31" s="244"/>
      <c r="D31" s="244"/>
      <c r="E31" s="244"/>
      <c r="F31" s="244"/>
      <c r="G31" s="257"/>
      <c r="H31" s="258"/>
      <c r="I31" s="258"/>
      <c r="J31" s="259"/>
      <c r="K31" s="1124"/>
      <c r="L31" s="260" t="s">
        <v>483</v>
      </c>
      <c r="M31" s="261" t="s">
        <v>484</v>
      </c>
      <c r="N31" s="262" t="s">
        <v>485</v>
      </c>
    </row>
    <row r="32" spans="1:16" ht="27" customHeight="1">
      <c r="A32" s="248"/>
      <c r="B32" s="244"/>
      <c r="C32" s="244"/>
      <c r="D32" s="244"/>
      <c r="E32" s="244"/>
      <c r="F32" s="244"/>
      <c r="G32" s="1136" t="s">
        <v>504</v>
      </c>
      <c r="H32" s="1137"/>
      <c r="I32" s="1137"/>
      <c r="J32" s="1138"/>
      <c r="K32" s="294">
        <v>2089101</v>
      </c>
      <c r="L32" s="294">
        <v>49714</v>
      </c>
      <c r="M32" s="295">
        <v>63533</v>
      </c>
      <c r="N32" s="296">
        <v>-21.8</v>
      </c>
    </row>
    <row r="33" spans="1:16" ht="13.5" customHeight="1">
      <c r="A33" s="248"/>
      <c r="B33" s="244"/>
      <c r="C33" s="244"/>
      <c r="D33" s="244"/>
      <c r="E33" s="244"/>
      <c r="F33" s="244"/>
      <c r="G33" s="1136" t="s">
        <v>505</v>
      </c>
      <c r="H33" s="1137"/>
      <c r="I33" s="1137"/>
      <c r="J33" s="1138"/>
      <c r="K33" s="294" t="s">
        <v>491</v>
      </c>
      <c r="L33" s="294" t="s">
        <v>491</v>
      </c>
      <c r="M33" s="295" t="s">
        <v>491</v>
      </c>
      <c r="N33" s="296" t="s">
        <v>491</v>
      </c>
    </row>
    <row r="34" spans="1:16" ht="27" customHeight="1">
      <c r="A34" s="248"/>
      <c r="B34" s="244"/>
      <c r="C34" s="244"/>
      <c r="D34" s="244"/>
      <c r="E34" s="244"/>
      <c r="F34" s="244"/>
      <c r="G34" s="1136" t="s">
        <v>506</v>
      </c>
      <c r="H34" s="1137"/>
      <c r="I34" s="1137"/>
      <c r="J34" s="1138"/>
      <c r="K34" s="294" t="s">
        <v>491</v>
      </c>
      <c r="L34" s="294" t="s">
        <v>491</v>
      </c>
      <c r="M34" s="295">
        <v>30</v>
      </c>
      <c r="N34" s="296" t="s">
        <v>491</v>
      </c>
    </row>
    <row r="35" spans="1:16" ht="27" customHeight="1">
      <c r="A35" s="248"/>
      <c r="B35" s="244"/>
      <c r="C35" s="244"/>
      <c r="D35" s="244"/>
      <c r="E35" s="244"/>
      <c r="F35" s="244"/>
      <c r="G35" s="1136" t="s">
        <v>507</v>
      </c>
      <c r="H35" s="1137"/>
      <c r="I35" s="1137"/>
      <c r="J35" s="1138"/>
      <c r="K35" s="294">
        <v>538938</v>
      </c>
      <c r="L35" s="294">
        <v>12825</v>
      </c>
      <c r="M35" s="295">
        <v>18078</v>
      </c>
      <c r="N35" s="296">
        <v>-29.1</v>
      </c>
    </row>
    <row r="36" spans="1:16" ht="27" customHeight="1">
      <c r="A36" s="248"/>
      <c r="B36" s="244"/>
      <c r="C36" s="244"/>
      <c r="D36" s="244"/>
      <c r="E36" s="244"/>
      <c r="F36" s="244"/>
      <c r="G36" s="1136" t="s">
        <v>508</v>
      </c>
      <c r="H36" s="1137"/>
      <c r="I36" s="1137"/>
      <c r="J36" s="1138"/>
      <c r="K36" s="294">
        <v>110723</v>
      </c>
      <c r="L36" s="294">
        <v>2635</v>
      </c>
      <c r="M36" s="295">
        <v>3217</v>
      </c>
      <c r="N36" s="296">
        <v>-18.100000000000001</v>
      </c>
    </row>
    <row r="37" spans="1:16" ht="13.5" customHeight="1">
      <c r="A37" s="248"/>
      <c r="B37" s="244"/>
      <c r="C37" s="244"/>
      <c r="D37" s="244"/>
      <c r="E37" s="244"/>
      <c r="F37" s="244"/>
      <c r="G37" s="1136" t="s">
        <v>509</v>
      </c>
      <c r="H37" s="1137"/>
      <c r="I37" s="1137"/>
      <c r="J37" s="1138"/>
      <c r="K37" s="294">
        <v>37106</v>
      </c>
      <c r="L37" s="294">
        <v>883</v>
      </c>
      <c r="M37" s="295">
        <v>1541</v>
      </c>
      <c r="N37" s="296">
        <v>-42.7</v>
      </c>
    </row>
    <row r="38" spans="1:16" ht="27" customHeight="1">
      <c r="A38" s="248"/>
      <c r="B38" s="244"/>
      <c r="C38" s="244"/>
      <c r="D38" s="244"/>
      <c r="E38" s="244"/>
      <c r="F38" s="244"/>
      <c r="G38" s="1139" t="s">
        <v>510</v>
      </c>
      <c r="H38" s="1140"/>
      <c r="I38" s="1140"/>
      <c r="J38" s="1141"/>
      <c r="K38" s="297">
        <v>38</v>
      </c>
      <c r="L38" s="297">
        <v>1</v>
      </c>
      <c r="M38" s="298">
        <v>6</v>
      </c>
      <c r="N38" s="299">
        <v>-83.3</v>
      </c>
      <c r="O38" s="293"/>
    </row>
    <row r="39" spans="1:16">
      <c r="A39" s="248"/>
      <c r="B39" s="244"/>
      <c r="C39" s="244"/>
      <c r="D39" s="244"/>
      <c r="E39" s="244"/>
      <c r="F39" s="244"/>
      <c r="G39" s="1139" t="s">
        <v>511</v>
      </c>
      <c r="H39" s="1140"/>
      <c r="I39" s="1140"/>
      <c r="J39" s="1141"/>
      <c r="K39" s="300">
        <v>-359753</v>
      </c>
      <c r="L39" s="300">
        <v>-8561</v>
      </c>
      <c r="M39" s="301">
        <v>-3335</v>
      </c>
      <c r="N39" s="302">
        <v>156.69999999999999</v>
      </c>
      <c r="O39" s="293"/>
    </row>
    <row r="40" spans="1:16" ht="27" customHeight="1">
      <c r="A40" s="248"/>
      <c r="B40" s="244"/>
      <c r="C40" s="244"/>
      <c r="D40" s="244"/>
      <c r="E40" s="244"/>
      <c r="F40" s="244"/>
      <c r="G40" s="1136" t="s">
        <v>512</v>
      </c>
      <c r="H40" s="1137"/>
      <c r="I40" s="1137"/>
      <c r="J40" s="1138"/>
      <c r="K40" s="300">
        <v>-1568463</v>
      </c>
      <c r="L40" s="300">
        <v>-37325</v>
      </c>
      <c r="M40" s="301">
        <v>-59229</v>
      </c>
      <c r="N40" s="302">
        <v>-37</v>
      </c>
      <c r="O40" s="293"/>
    </row>
    <row r="41" spans="1:16">
      <c r="A41" s="248"/>
      <c r="B41" s="244"/>
      <c r="C41" s="244"/>
      <c r="D41" s="244"/>
      <c r="E41" s="244"/>
      <c r="F41" s="244"/>
      <c r="G41" s="1142" t="s">
        <v>277</v>
      </c>
      <c r="H41" s="1143"/>
      <c r="I41" s="1143"/>
      <c r="J41" s="1144"/>
      <c r="K41" s="294">
        <v>847690</v>
      </c>
      <c r="L41" s="300">
        <v>20173</v>
      </c>
      <c r="M41" s="301">
        <v>23841</v>
      </c>
      <c r="N41" s="302">
        <v>-15.4</v>
      </c>
      <c r="O41" s="293"/>
    </row>
    <row r="42" spans="1:16">
      <c r="A42" s="248"/>
      <c r="B42" s="244"/>
      <c r="C42" s="244"/>
      <c r="D42" s="244"/>
      <c r="E42" s="244"/>
      <c r="F42" s="244"/>
      <c r="G42" s="303" t="s">
        <v>513</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514</v>
      </c>
      <c r="B47" s="244"/>
      <c r="C47" s="244"/>
      <c r="D47" s="244"/>
      <c r="E47" s="244"/>
      <c r="F47" s="244"/>
      <c r="G47" s="244"/>
      <c r="H47" s="244"/>
      <c r="I47" s="244"/>
      <c r="J47" s="244"/>
      <c r="K47" s="244"/>
      <c r="L47" s="244"/>
      <c r="M47" s="244"/>
      <c r="N47" s="244"/>
    </row>
    <row r="48" spans="1:16">
      <c r="A48" s="248"/>
      <c r="B48" s="244"/>
      <c r="C48" s="244"/>
      <c r="D48" s="244"/>
      <c r="E48" s="244"/>
      <c r="F48" s="244"/>
      <c r="G48" s="308" t="s">
        <v>515</v>
      </c>
      <c r="H48" s="308"/>
      <c r="I48" s="308"/>
      <c r="J48" s="308"/>
      <c r="K48" s="308"/>
      <c r="L48" s="308"/>
      <c r="M48" s="309"/>
      <c r="N48" s="308"/>
    </row>
    <row r="49" spans="1:14" ht="13.5" customHeight="1">
      <c r="A49" s="248"/>
      <c r="B49" s="244"/>
      <c r="C49" s="244"/>
      <c r="D49" s="244"/>
      <c r="E49" s="244"/>
      <c r="F49" s="244"/>
      <c r="G49" s="310"/>
      <c r="H49" s="311"/>
      <c r="I49" s="1131" t="s">
        <v>481</v>
      </c>
      <c r="J49" s="1133" t="s">
        <v>516</v>
      </c>
      <c r="K49" s="1134"/>
      <c r="L49" s="1134"/>
      <c r="M49" s="1134"/>
      <c r="N49" s="1135"/>
    </row>
    <row r="50" spans="1:14">
      <c r="A50" s="248"/>
      <c r="B50" s="244"/>
      <c r="C50" s="244"/>
      <c r="D50" s="244"/>
      <c r="E50" s="244"/>
      <c r="F50" s="244"/>
      <c r="G50" s="312"/>
      <c r="H50" s="313"/>
      <c r="I50" s="1132"/>
      <c r="J50" s="314" t="s">
        <v>517</v>
      </c>
      <c r="K50" s="315" t="s">
        <v>518</v>
      </c>
      <c r="L50" s="316" t="s">
        <v>519</v>
      </c>
      <c r="M50" s="317" t="s">
        <v>520</v>
      </c>
      <c r="N50" s="318" t="s">
        <v>521</v>
      </c>
    </row>
    <row r="51" spans="1:14">
      <c r="A51" s="248"/>
      <c r="B51" s="244"/>
      <c r="C51" s="244"/>
      <c r="D51" s="244"/>
      <c r="E51" s="244"/>
      <c r="F51" s="244"/>
      <c r="G51" s="310" t="s">
        <v>522</v>
      </c>
      <c r="H51" s="311"/>
      <c r="I51" s="319">
        <v>1500218</v>
      </c>
      <c r="J51" s="320">
        <v>35212</v>
      </c>
      <c r="K51" s="321">
        <v>-20.9</v>
      </c>
      <c r="L51" s="322">
        <v>67088</v>
      </c>
      <c r="M51" s="323">
        <v>-22.3</v>
      </c>
      <c r="N51" s="324">
        <v>1.4</v>
      </c>
    </row>
    <row r="52" spans="1:14">
      <c r="A52" s="248"/>
      <c r="B52" s="244"/>
      <c r="C52" s="244"/>
      <c r="D52" s="244"/>
      <c r="E52" s="244"/>
      <c r="F52" s="244"/>
      <c r="G52" s="325"/>
      <c r="H52" s="326" t="s">
        <v>523</v>
      </c>
      <c r="I52" s="327">
        <v>474352</v>
      </c>
      <c r="J52" s="328">
        <v>11134</v>
      </c>
      <c r="K52" s="329">
        <v>-33.200000000000003</v>
      </c>
      <c r="L52" s="330">
        <v>37146</v>
      </c>
      <c r="M52" s="331">
        <v>-9.9</v>
      </c>
      <c r="N52" s="332">
        <v>-23.3</v>
      </c>
    </row>
    <row r="53" spans="1:14">
      <c r="A53" s="248"/>
      <c r="B53" s="244"/>
      <c r="C53" s="244"/>
      <c r="D53" s="244"/>
      <c r="E53" s="244"/>
      <c r="F53" s="244"/>
      <c r="G53" s="310" t="s">
        <v>524</v>
      </c>
      <c r="H53" s="311"/>
      <c r="I53" s="319">
        <v>1790025</v>
      </c>
      <c r="J53" s="320">
        <v>41913</v>
      </c>
      <c r="K53" s="321">
        <v>19</v>
      </c>
      <c r="L53" s="322">
        <v>70489</v>
      </c>
      <c r="M53" s="323">
        <v>5.0999999999999996</v>
      </c>
      <c r="N53" s="324">
        <v>13.9</v>
      </c>
    </row>
    <row r="54" spans="1:14">
      <c r="A54" s="248"/>
      <c r="B54" s="244"/>
      <c r="C54" s="244"/>
      <c r="D54" s="244"/>
      <c r="E54" s="244"/>
      <c r="F54" s="244"/>
      <c r="G54" s="325"/>
      <c r="H54" s="326" t="s">
        <v>523</v>
      </c>
      <c r="I54" s="327">
        <v>1042164</v>
      </c>
      <c r="J54" s="328">
        <v>24402</v>
      </c>
      <c r="K54" s="329">
        <v>119.2</v>
      </c>
      <c r="L54" s="330">
        <v>37817</v>
      </c>
      <c r="M54" s="331">
        <v>1.8</v>
      </c>
      <c r="N54" s="332">
        <v>117.4</v>
      </c>
    </row>
    <row r="55" spans="1:14">
      <c r="A55" s="248"/>
      <c r="B55" s="244"/>
      <c r="C55" s="244"/>
      <c r="D55" s="244"/>
      <c r="E55" s="244"/>
      <c r="F55" s="244"/>
      <c r="G55" s="310" t="s">
        <v>525</v>
      </c>
      <c r="H55" s="311"/>
      <c r="I55" s="319">
        <v>2354031</v>
      </c>
      <c r="J55" s="320">
        <v>55313</v>
      </c>
      <c r="K55" s="321">
        <v>32</v>
      </c>
      <c r="L55" s="322">
        <v>84389</v>
      </c>
      <c r="M55" s="323">
        <v>19.7</v>
      </c>
      <c r="N55" s="324">
        <v>12.3</v>
      </c>
    </row>
    <row r="56" spans="1:14">
      <c r="A56" s="248"/>
      <c r="B56" s="244"/>
      <c r="C56" s="244"/>
      <c r="D56" s="244"/>
      <c r="E56" s="244"/>
      <c r="F56" s="244"/>
      <c r="G56" s="325"/>
      <c r="H56" s="326" t="s">
        <v>523</v>
      </c>
      <c r="I56" s="327">
        <v>1176705</v>
      </c>
      <c r="J56" s="328">
        <v>27649</v>
      </c>
      <c r="K56" s="329">
        <v>13.3</v>
      </c>
      <c r="L56" s="330">
        <v>44339</v>
      </c>
      <c r="M56" s="331">
        <v>17.2</v>
      </c>
      <c r="N56" s="332">
        <v>-3.9</v>
      </c>
    </row>
    <row r="57" spans="1:14">
      <c r="A57" s="248"/>
      <c r="B57" s="244"/>
      <c r="C57" s="244"/>
      <c r="D57" s="244"/>
      <c r="E57" s="244"/>
      <c r="F57" s="244"/>
      <c r="G57" s="310" t="s">
        <v>526</v>
      </c>
      <c r="H57" s="311"/>
      <c r="I57" s="319">
        <v>1908003</v>
      </c>
      <c r="J57" s="320">
        <v>45094</v>
      </c>
      <c r="K57" s="321">
        <v>-18.5</v>
      </c>
      <c r="L57" s="322">
        <v>83623</v>
      </c>
      <c r="M57" s="323">
        <v>-0.9</v>
      </c>
      <c r="N57" s="324">
        <v>-17.600000000000001</v>
      </c>
    </row>
    <row r="58" spans="1:14">
      <c r="A58" s="248"/>
      <c r="B58" s="244"/>
      <c r="C58" s="244"/>
      <c r="D58" s="244"/>
      <c r="E58" s="244"/>
      <c r="F58" s="244"/>
      <c r="G58" s="325"/>
      <c r="H58" s="326" t="s">
        <v>523</v>
      </c>
      <c r="I58" s="327">
        <v>1070912</v>
      </c>
      <c r="J58" s="328">
        <v>25310</v>
      </c>
      <c r="K58" s="329">
        <v>-8.5</v>
      </c>
      <c r="L58" s="330">
        <v>48787</v>
      </c>
      <c r="M58" s="331">
        <v>10</v>
      </c>
      <c r="N58" s="332">
        <v>-18.5</v>
      </c>
    </row>
    <row r="59" spans="1:14">
      <c r="A59" s="248"/>
      <c r="B59" s="244"/>
      <c r="C59" s="244"/>
      <c r="D59" s="244"/>
      <c r="E59" s="244"/>
      <c r="F59" s="244"/>
      <c r="G59" s="310" t="s">
        <v>527</v>
      </c>
      <c r="H59" s="311"/>
      <c r="I59" s="319">
        <v>1406512</v>
      </c>
      <c r="J59" s="320">
        <v>33471</v>
      </c>
      <c r="K59" s="321">
        <v>-25.8</v>
      </c>
      <c r="L59" s="322">
        <v>87974</v>
      </c>
      <c r="M59" s="323">
        <v>5.2</v>
      </c>
      <c r="N59" s="324">
        <v>-31</v>
      </c>
    </row>
    <row r="60" spans="1:14">
      <c r="A60" s="248"/>
      <c r="B60" s="244"/>
      <c r="C60" s="244"/>
      <c r="D60" s="244"/>
      <c r="E60" s="244"/>
      <c r="F60" s="244"/>
      <c r="G60" s="325"/>
      <c r="H60" s="326" t="s">
        <v>523</v>
      </c>
      <c r="I60" s="333">
        <v>682883</v>
      </c>
      <c r="J60" s="328">
        <v>16251</v>
      </c>
      <c r="K60" s="329">
        <v>-35.799999999999997</v>
      </c>
      <c r="L60" s="330">
        <v>48183</v>
      </c>
      <c r="M60" s="331">
        <v>-1.2</v>
      </c>
      <c r="N60" s="332">
        <v>-34.6</v>
      </c>
    </row>
    <row r="61" spans="1:14">
      <c r="A61" s="248"/>
      <c r="B61" s="244"/>
      <c r="C61" s="244"/>
      <c r="D61" s="244"/>
      <c r="E61" s="244"/>
      <c r="F61" s="244"/>
      <c r="G61" s="310" t="s">
        <v>528</v>
      </c>
      <c r="H61" s="334"/>
      <c r="I61" s="335">
        <v>1791758</v>
      </c>
      <c r="J61" s="336">
        <v>42201</v>
      </c>
      <c r="K61" s="337">
        <v>-2.8</v>
      </c>
      <c r="L61" s="338">
        <v>78713</v>
      </c>
      <c r="M61" s="339">
        <v>1.4</v>
      </c>
      <c r="N61" s="324">
        <v>-4.2</v>
      </c>
    </row>
    <row r="62" spans="1:14">
      <c r="A62" s="248"/>
      <c r="B62" s="244"/>
      <c r="C62" s="244"/>
      <c r="D62" s="244"/>
      <c r="E62" s="244"/>
      <c r="F62" s="244"/>
      <c r="G62" s="325"/>
      <c r="H62" s="326" t="s">
        <v>523</v>
      </c>
      <c r="I62" s="327">
        <v>889403</v>
      </c>
      <c r="J62" s="328">
        <v>20949</v>
      </c>
      <c r="K62" s="329">
        <v>11</v>
      </c>
      <c r="L62" s="330">
        <v>43254</v>
      </c>
      <c r="M62" s="331">
        <v>3.6</v>
      </c>
      <c r="N62" s="332">
        <v>7.4</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sheetPr codeName="MasterSheet">
    <pageSetUpPr fitToPage="1"/>
  </sheetPr>
  <dimension ref="B1:J53"/>
  <sheetViews>
    <sheetView showGridLines="0" zoomScale="60" zoomScaleNormal="6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530</v>
      </c>
      <c r="G46" s="8" t="s">
        <v>531</v>
      </c>
      <c r="H46" s="8" t="s">
        <v>532</v>
      </c>
      <c r="I46" s="8" t="s">
        <v>533</v>
      </c>
      <c r="J46" s="9" t="s">
        <v>534</v>
      </c>
    </row>
    <row r="47" spans="2:10" ht="57.75" customHeight="1">
      <c r="B47" s="10"/>
      <c r="C47" s="1145" t="s">
        <v>3</v>
      </c>
      <c r="D47" s="1145"/>
      <c r="E47" s="1146"/>
      <c r="F47" s="11">
        <v>11.49</v>
      </c>
      <c r="G47" s="12">
        <v>12.71</v>
      </c>
      <c r="H47" s="12">
        <v>12.94</v>
      </c>
      <c r="I47" s="12">
        <v>13.22</v>
      </c>
      <c r="J47" s="13">
        <v>13.35</v>
      </c>
    </row>
    <row r="48" spans="2:10" ht="57.75" customHeight="1">
      <c r="B48" s="14"/>
      <c r="C48" s="1147" t="s">
        <v>4</v>
      </c>
      <c r="D48" s="1147"/>
      <c r="E48" s="1148"/>
      <c r="F48" s="15">
        <v>6.35</v>
      </c>
      <c r="G48" s="16">
        <v>5.65</v>
      </c>
      <c r="H48" s="16">
        <v>5.54</v>
      </c>
      <c r="I48" s="16">
        <v>5.91</v>
      </c>
      <c r="J48" s="17">
        <v>6.33</v>
      </c>
    </row>
    <row r="49" spans="2:10" ht="57.75" customHeight="1" thickBot="1">
      <c r="B49" s="18"/>
      <c r="C49" s="1149" t="s">
        <v>5</v>
      </c>
      <c r="D49" s="1149"/>
      <c r="E49" s="1150"/>
      <c r="F49" s="19" t="s">
        <v>535</v>
      </c>
      <c r="G49" s="20" t="s">
        <v>536</v>
      </c>
      <c r="H49" s="20" t="s">
        <v>537</v>
      </c>
      <c r="I49" s="20" t="s">
        <v>538</v>
      </c>
      <c r="J49" s="21" t="s">
        <v>539</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530</v>
      </c>
      <c r="G33" s="29" t="s">
        <v>531</v>
      </c>
      <c r="H33" s="29" t="s">
        <v>532</v>
      </c>
      <c r="I33" s="29" t="s">
        <v>533</v>
      </c>
      <c r="J33" s="30" t="s">
        <v>534</v>
      </c>
      <c r="K33" s="22"/>
      <c r="L33" s="22"/>
      <c r="M33" s="22"/>
      <c r="N33" s="22"/>
      <c r="O33" s="22"/>
      <c r="P33" s="22"/>
    </row>
    <row r="34" spans="1:16" ht="39" customHeight="1">
      <c r="A34" s="22"/>
      <c r="B34" s="31"/>
      <c r="C34" s="1157" t="s">
        <v>540</v>
      </c>
      <c r="D34" s="1157"/>
      <c r="E34" s="1158"/>
      <c r="F34" s="32">
        <v>9.9499999999999993</v>
      </c>
      <c r="G34" s="33">
        <v>10.85</v>
      </c>
      <c r="H34" s="33">
        <v>11.96</v>
      </c>
      <c r="I34" s="33">
        <v>11.41</v>
      </c>
      <c r="J34" s="34">
        <v>9.36</v>
      </c>
      <c r="K34" s="22"/>
      <c r="L34" s="22"/>
      <c r="M34" s="22"/>
      <c r="N34" s="22"/>
      <c r="O34" s="22"/>
      <c r="P34" s="22"/>
    </row>
    <row r="35" spans="1:16" ht="39" customHeight="1">
      <c r="A35" s="22"/>
      <c r="B35" s="35"/>
      <c r="C35" s="1151" t="s">
        <v>541</v>
      </c>
      <c r="D35" s="1152"/>
      <c r="E35" s="1153"/>
      <c r="F35" s="36">
        <v>6.35</v>
      </c>
      <c r="G35" s="37">
        <v>5.64</v>
      </c>
      <c r="H35" s="37">
        <v>5.53</v>
      </c>
      <c r="I35" s="37">
        <v>5.91</v>
      </c>
      <c r="J35" s="38">
        <v>6.33</v>
      </c>
      <c r="K35" s="22"/>
      <c r="L35" s="22"/>
      <c r="M35" s="22"/>
      <c r="N35" s="22"/>
      <c r="O35" s="22"/>
      <c r="P35" s="22"/>
    </row>
    <row r="36" spans="1:16" ht="39" customHeight="1">
      <c r="A36" s="22"/>
      <c r="B36" s="35"/>
      <c r="C36" s="1151" t="s">
        <v>542</v>
      </c>
      <c r="D36" s="1152"/>
      <c r="E36" s="1153"/>
      <c r="F36" s="36">
        <v>2</v>
      </c>
      <c r="G36" s="37">
        <v>1.45</v>
      </c>
      <c r="H36" s="37">
        <v>1.39</v>
      </c>
      <c r="I36" s="37">
        <v>1.76</v>
      </c>
      <c r="J36" s="38">
        <v>2.25</v>
      </c>
      <c r="K36" s="22"/>
      <c r="L36" s="22"/>
      <c r="M36" s="22"/>
      <c r="N36" s="22"/>
      <c r="O36" s="22"/>
      <c r="P36" s="22"/>
    </row>
    <row r="37" spans="1:16" ht="39" customHeight="1">
      <c r="A37" s="22"/>
      <c r="B37" s="35"/>
      <c r="C37" s="1151" t="s">
        <v>543</v>
      </c>
      <c r="D37" s="1152"/>
      <c r="E37" s="1153"/>
      <c r="F37" s="36">
        <v>0.33</v>
      </c>
      <c r="G37" s="37">
        <v>0.37</v>
      </c>
      <c r="H37" s="37">
        <v>0.02</v>
      </c>
      <c r="I37" s="37">
        <v>0.4</v>
      </c>
      <c r="J37" s="38">
        <v>0.9</v>
      </c>
      <c r="K37" s="22"/>
      <c r="L37" s="22"/>
      <c r="M37" s="22"/>
      <c r="N37" s="22"/>
      <c r="O37" s="22"/>
      <c r="P37" s="22"/>
    </row>
    <row r="38" spans="1:16" ht="39" customHeight="1">
      <c r="A38" s="22"/>
      <c r="B38" s="35"/>
      <c r="C38" s="1151" t="s">
        <v>544</v>
      </c>
      <c r="D38" s="1152"/>
      <c r="E38" s="1153"/>
      <c r="F38" s="36">
        <v>0.53</v>
      </c>
      <c r="G38" s="37">
        <v>0.54</v>
      </c>
      <c r="H38" s="37">
        <v>0.67</v>
      </c>
      <c r="I38" s="37">
        <v>0.9</v>
      </c>
      <c r="J38" s="38">
        <v>0.72</v>
      </c>
      <c r="K38" s="22"/>
      <c r="L38" s="22"/>
      <c r="M38" s="22"/>
      <c r="N38" s="22"/>
      <c r="O38" s="22"/>
      <c r="P38" s="22"/>
    </row>
    <row r="39" spans="1:16" ht="39" customHeight="1">
      <c r="A39" s="22"/>
      <c r="B39" s="35"/>
      <c r="C39" s="1151" t="s">
        <v>545</v>
      </c>
      <c r="D39" s="1152"/>
      <c r="E39" s="1153"/>
      <c r="F39" s="36">
        <v>0.06</v>
      </c>
      <c r="G39" s="37">
        <v>0.06</v>
      </c>
      <c r="H39" s="37">
        <v>0.05</v>
      </c>
      <c r="I39" s="37">
        <v>0.01</v>
      </c>
      <c r="J39" s="38">
        <v>0.06</v>
      </c>
      <c r="K39" s="22"/>
      <c r="L39" s="22"/>
      <c r="M39" s="22"/>
      <c r="N39" s="22"/>
      <c r="O39" s="22"/>
      <c r="P39" s="22"/>
    </row>
    <row r="40" spans="1:16" ht="39" customHeight="1">
      <c r="A40" s="22"/>
      <c r="B40" s="35"/>
      <c r="C40" s="1151" t="s">
        <v>546</v>
      </c>
      <c r="D40" s="1152"/>
      <c r="E40" s="1153"/>
      <c r="F40" s="36">
        <v>0.03</v>
      </c>
      <c r="G40" s="37">
        <v>0.03</v>
      </c>
      <c r="H40" s="37">
        <v>0</v>
      </c>
      <c r="I40" s="37">
        <v>0.03</v>
      </c>
      <c r="J40" s="38">
        <v>0.02</v>
      </c>
      <c r="K40" s="22"/>
      <c r="L40" s="22"/>
      <c r="M40" s="22"/>
      <c r="N40" s="22"/>
      <c r="O40" s="22"/>
      <c r="P40" s="22"/>
    </row>
    <row r="41" spans="1:16" ht="39" customHeight="1">
      <c r="A41" s="22"/>
      <c r="B41" s="35"/>
      <c r="C41" s="1151" t="s">
        <v>547</v>
      </c>
      <c r="D41" s="1152"/>
      <c r="E41" s="1153"/>
      <c r="F41" s="36">
        <v>0</v>
      </c>
      <c r="G41" s="37">
        <v>0</v>
      </c>
      <c r="H41" s="37">
        <v>0</v>
      </c>
      <c r="I41" s="37">
        <v>0</v>
      </c>
      <c r="J41" s="38">
        <v>0</v>
      </c>
      <c r="K41" s="22"/>
      <c r="L41" s="22"/>
      <c r="M41" s="22"/>
      <c r="N41" s="22"/>
      <c r="O41" s="22"/>
      <c r="P41" s="22"/>
    </row>
    <row r="42" spans="1:16" ht="39" customHeight="1">
      <c r="A42" s="22"/>
      <c r="B42" s="39"/>
      <c r="C42" s="1151" t="s">
        <v>548</v>
      </c>
      <c r="D42" s="1152"/>
      <c r="E42" s="1153"/>
      <c r="F42" s="36" t="s">
        <v>491</v>
      </c>
      <c r="G42" s="37" t="s">
        <v>491</v>
      </c>
      <c r="H42" s="37" t="s">
        <v>491</v>
      </c>
      <c r="I42" s="37" t="s">
        <v>491</v>
      </c>
      <c r="J42" s="38" t="s">
        <v>491</v>
      </c>
      <c r="K42" s="22"/>
      <c r="L42" s="22"/>
      <c r="M42" s="22"/>
      <c r="N42" s="22"/>
      <c r="O42" s="22"/>
      <c r="P42" s="22"/>
    </row>
    <row r="43" spans="1:16" ht="39" customHeight="1" thickBot="1">
      <c r="A43" s="22"/>
      <c r="B43" s="40"/>
      <c r="C43" s="1154" t="s">
        <v>549</v>
      </c>
      <c r="D43" s="1155"/>
      <c r="E43" s="1156"/>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sheetPr codeName="MasterSheet6">
    <pageSetUpPr fitToPage="1"/>
  </sheetPr>
  <dimension ref="A1:U56"/>
  <sheetViews>
    <sheetView showGridLines="0" zoomScale="60" zoomScaleNormal="6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530</v>
      </c>
      <c r="L44" s="56" t="s">
        <v>531</v>
      </c>
      <c r="M44" s="56" t="s">
        <v>532</v>
      </c>
      <c r="N44" s="56" t="s">
        <v>533</v>
      </c>
      <c r="O44" s="57" t="s">
        <v>534</v>
      </c>
      <c r="P44" s="48"/>
      <c r="Q44" s="48"/>
      <c r="R44" s="48"/>
      <c r="S44" s="48"/>
      <c r="T44" s="48"/>
      <c r="U44" s="48"/>
    </row>
    <row r="45" spans="1:21" ht="30.75" customHeight="1">
      <c r="A45" s="48"/>
      <c r="B45" s="1167" t="s">
        <v>11</v>
      </c>
      <c r="C45" s="1168"/>
      <c r="D45" s="58"/>
      <c r="E45" s="1173" t="s">
        <v>12</v>
      </c>
      <c r="F45" s="1173"/>
      <c r="G45" s="1173"/>
      <c r="H45" s="1173"/>
      <c r="I45" s="1173"/>
      <c r="J45" s="1174"/>
      <c r="K45" s="59">
        <v>2272</v>
      </c>
      <c r="L45" s="60">
        <v>2192</v>
      </c>
      <c r="M45" s="60">
        <v>2128</v>
      </c>
      <c r="N45" s="60">
        <v>2088</v>
      </c>
      <c r="O45" s="61">
        <v>2089</v>
      </c>
      <c r="P45" s="48"/>
      <c r="Q45" s="48"/>
      <c r="R45" s="48"/>
      <c r="S45" s="48"/>
      <c r="T45" s="48"/>
      <c r="U45" s="48"/>
    </row>
    <row r="46" spans="1:21" ht="30.75" customHeight="1">
      <c r="A46" s="48"/>
      <c r="B46" s="1169"/>
      <c r="C46" s="1170"/>
      <c r="D46" s="62"/>
      <c r="E46" s="1161" t="s">
        <v>13</v>
      </c>
      <c r="F46" s="1161"/>
      <c r="G46" s="1161"/>
      <c r="H46" s="1161"/>
      <c r="I46" s="1161"/>
      <c r="J46" s="1162"/>
      <c r="K46" s="63" t="s">
        <v>491</v>
      </c>
      <c r="L46" s="64" t="s">
        <v>491</v>
      </c>
      <c r="M46" s="64" t="s">
        <v>491</v>
      </c>
      <c r="N46" s="64" t="s">
        <v>491</v>
      </c>
      <c r="O46" s="65" t="s">
        <v>491</v>
      </c>
      <c r="P46" s="48"/>
      <c r="Q46" s="48"/>
      <c r="R46" s="48"/>
      <c r="S46" s="48"/>
      <c r="T46" s="48"/>
      <c r="U46" s="48"/>
    </row>
    <row r="47" spans="1:21" ht="30.75" customHeight="1">
      <c r="A47" s="48"/>
      <c r="B47" s="1169"/>
      <c r="C47" s="1170"/>
      <c r="D47" s="62"/>
      <c r="E47" s="1161" t="s">
        <v>14</v>
      </c>
      <c r="F47" s="1161"/>
      <c r="G47" s="1161"/>
      <c r="H47" s="1161"/>
      <c r="I47" s="1161"/>
      <c r="J47" s="1162"/>
      <c r="K47" s="63" t="s">
        <v>491</v>
      </c>
      <c r="L47" s="64" t="s">
        <v>491</v>
      </c>
      <c r="M47" s="64" t="s">
        <v>491</v>
      </c>
      <c r="N47" s="64" t="s">
        <v>491</v>
      </c>
      <c r="O47" s="65" t="s">
        <v>491</v>
      </c>
      <c r="P47" s="48"/>
      <c r="Q47" s="48"/>
      <c r="R47" s="48"/>
      <c r="S47" s="48"/>
      <c r="T47" s="48"/>
      <c r="U47" s="48"/>
    </row>
    <row r="48" spans="1:21" ht="30.75" customHeight="1">
      <c r="A48" s="48"/>
      <c r="B48" s="1169"/>
      <c r="C48" s="1170"/>
      <c r="D48" s="62"/>
      <c r="E48" s="1161" t="s">
        <v>15</v>
      </c>
      <c r="F48" s="1161"/>
      <c r="G48" s="1161"/>
      <c r="H48" s="1161"/>
      <c r="I48" s="1161"/>
      <c r="J48" s="1162"/>
      <c r="K48" s="63">
        <v>802</v>
      </c>
      <c r="L48" s="64">
        <v>652</v>
      </c>
      <c r="M48" s="64">
        <v>573</v>
      </c>
      <c r="N48" s="64">
        <v>515</v>
      </c>
      <c r="O48" s="65">
        <v>539</v>
      </c>
      <c r="P48" s="48"/>
      <c r="Q48" s="48"/>
      <c r="R48" s="48"/>
      <c r="S48" s="48"/>
      <c r="T48" s="48"/>
      <c r="U48" s="48"/>
    </row>
    <row r="49" spans="1:21" ht="30.75" customHeight="1">
      <c r="A49" s="48"/>
      <c r="B49" s="1169"/>
      <c r="C49" s="1170"/>
      <c r="D49" s="62"/>
      <c r="E49" s="1161" t="s">
        <v>16</v>
      </c>
      <c r="F49" s="1161"/>
      <c r="G49" s="1161"/>
      <c r="H49" s="1161"/>
      <c r="I49" s="1161"/>
      <c r="J49" s="1162"/>
      <c r="K49" s="63">
        <v>380</v>
      </c>
      <c r="L49" s="64">
        <v>370</v>
      </c>
      <c r="M49" s="64">
        <v>374</v>
      </c>
      <c r="N49" s="64">
        <v>268</v>
      </c>
      <c r="O49" s="65">
        <v>111</v>
      </c>
      <c r="P49" s="48"/>
      <c r="Q49" s="48"/>
      <c r="R49" s="48"/>
      <c r="S49" s="48"/>
      <c r="T49" s="48"/>
      <c r="U49" s="48"/>
    </row>
    <row r="50" spans="1:21" ht="30.75" customHeight="1">
      <c r="A50" s="48"/>
      <c r="B50" s="1169"/>
      <c r="C50" s="1170"/>
      <c r="D50" s="62"/>
      <c r="E50" s="1161" t="s">
        <v>17</v>
      </c>
      <c r="F50" s="1161"/>
      <c r="G50" s="1161"/>
      <c r="H50" s="1161"/>
      <c r="I50" s="1161"/>
      <c r="J50" s="1162"/>
      <c r="K50" s="63">
        <v>58</v>
      </c>
      <c r="L50" s="64">
        <v>58</v>
      </c>
      <c r="M50" s="64">
        <v>57</v>
      </c>
      <c r="N50" s="64">
        <v>56</v>
      </c>
      <c r="O50" s="65">
        <v>37</v>
      </c>
      <c r="P50" s="48"/>
      <c r="Q50" s="48"/>
      <c r="R50" s="48"/>
      <c r="S50" s="48"/>
      <c r="T50" s="48"/>
      <c r="U50" s="48"/>
    </row>
    <row r="51" spans="1:21" ht="30.75" customHeight="1">
      <c r="A51" s="48"/>
      <c r="B51" s="1171"/>
      <c r="C51" s="1172"/>
      <c r="D51" s="66"/>
      <c r="E51" s="1161" t="s">
        <v>18</v>
      </c>
      <c r="F51" s="1161"/>
      <c r="G51" s="1161"/>
      <c r="H51" s="1161"/>
      <c r="I51" s="1161"/>
      <c r="J51" s="1162"/>
      <c r="K51" s="63">
        <v>0</v>
      </c>
      <c r="L51" s="64">
        <v>0</v>
      </c>
      <c r="M51" s="64">
        <v>0</v>
      </c>
      <c r="N51" s="64">
        <v>0</v>
      </c>
      <c r="O51" s="65">
        <v>0</v>
      </c>
      <c r="P51" s="48"/>
      <c r="Q51" s="48"/>
      <c r="R51" s="48"/>
      <c r="S51" s="48"/>
      <c r="T51" s="48"/>
      <c r="U51" s="48"/>
    </row>
    <row r="52" spans="1:21" ht="30.75" customHeight="1">
      <c r="A52" s="48"/>
      <c r="B52" s="1159" t="s">
        <v>19</v>
      </c>
      <c r="C52" s="1160"/>
      <c r="D52" s="66"/>
      <c r="E52" s="1161" t="s">
        <v>20</v>
      </c>
      <c r="F52" s="1161"/>
      <c r="G52" s="1161"/>
      <c r="H52" s="1161"/>
      <c r="I52" s="1161"/>
      <c r="J52" s="1162"/>
      <c r="K52" s="63">
        <v>2183</v>
      </c>
      <c r="L52" s="64">
        <v>2131</v>
      </c>
      <c r="M52" s="64">
        <v>2084</v>
      </c>
      <c r="N52" s="64">
        <v>2093</v>
      </c>
      <c r="O52" s="65">
        <v>1928</v>
      </c>
      <c r="P52" s="48"/>
      <c r="Q52" s="48"/>
      <c r="R52" s="48"/>
      <c r="S52" s="48"/>
      <c r="T52" s="48"/>
      <c r="U52" s="48"/>
    </row>
    <row r="53" spans="1:21" ht="30.75" customHeight="1" thickBot="1">
      <c r="A53" s="48"/>
      <c r="B53" s="1163" t="s">
        <v>21</v>
      </c>
      <c r="C53" s="1164"/>
      <c r="D53" s="67"/>
      <c r="E53" s="1165" t="s">
        <v>22</v>
      </c>
      <c r="F53" s="1165"/>
      <c r="G53" s="1165"/>
      <c r="H53" s="1165"/>
      <c r="I53" s="1165"/>
      <c r="J53" s="1166"/>
      <c r="K53" s="68">
        <v>1329</v>
      </c>
      <c r="L53" s="69">
        <v>1141</v>
      </c>
      <c r="M53" s="69">
        <v>1048</v>
      </c>
      <c r="N53" s="69">
        <v>834</v>
      </c>
      <c r="O53" s="70">
        <v>848</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sheetPr codeName="MasterSheet7">
    <pageSetUpPr fitToPage="1"/>
  </sheetPr>
  <dimension ref="B1:M85"/>
  <sheetViews>
    <sheetView showGridLines="0" zoomScale="60" zoomScaleNormal="6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530</v>
      </c>
      <c r="J40" s="79" t="s">
        <v>531</v>
      </c>
      <c r="K40" s="79" t="s">
        <v>532</v>
      </c>
      <c r="L40" s="79" t="s">
        <v>533</v>
      </c>
      <c r="M40" s="80" t="s">
        <v>534</v>
      </c>
    </row>
    <row r="41" spans="2:13" ht="27.75" customHeight="1">
      <c r="B41" s="1175" t="s">
        <v>24</v>
      </c>
      <c r="C41" s="1176"/>
      <c r="D41" s="81"/>
      <c r="E41" s="1181" t="s">
        <v>25</v>
      </c>
      <c r="F41" s="1181"/>
      <c r="G41" s="1181"/>
      <c r="H41" s="1182"/>
      <c r="I41" s="82">
        <v>17824</v>
      </c>
      <c r="J41" s="83">
        <v>17630</v>
      </c>
      <c r="K41" s="83">
        <v>18008</v>
      </c>
      <c r="L41" s="83">
        <v>17524</v>
      </c>
      <c r="M41" s="84">
        <v>16797</v>
      </c>
    </row>
    <row r="42" spans="2:13" ht="27.75" customHeight="1">
      <c r="B42" s="1177"/>
      <c r="C42" s="1178"/>
      <c r="D42" s="85"/>
      <c r="E42" s="1183" t="s">
        <v>26</v>
      </c>
      <c r="F42" s="1183"/>
      <c r="G42" s="1183"/>
      <c r="H42" s="1184"/>
      <c r="I42" s="86">
        <v>240</v>
      </c>
      <c r="J42" s="87">
        <v>301</v>
      </c>
      <c r="K42" s="87">
        <v>248</v>
      </c>
      <c r="L42" s="87">
        <v>195</v>
      </c>
      <c r="M42" s="88">
        <v>192</v>
      </c>
    </row>
    <row r="43" spans="2:13" ht="27.75" customHeight="1">
      <c r="B43" s="1177"/>
      <c r="C43" s="1178"/>
      <c r="D43" s="85"/>
      <c r="E43" s="1183" t="s">
        <v>27</v>
      </c>
      <c r="F43" s="1183"/>
      <c r="G43" s="1183"/>
      <c r="H43" s="1184"/>
      <c r="I43" s="86">
        <v>8366</v>
      </c>
      <c r="J43" s="87">
        <v>8142</v>
      </c>
      <c r="K43" s="87">
        <v>7854</v>
      </c>
      <c r="L43" s="87">
        <v>7014</v>
      </c>
      <c r="M43" s="88">
        <v>6436</v>
      </c>
    </row>
    <row r="44" spans="2:13" ht="27.75" customHeight="1">
      <c r="B44" s="1177"/>
      <c r="C44" s="1178"/>
      <c r="D44" s="85"/>
      <c r="E44" s="1183" t="s">
        <v>28</v>
      </c>
      <c r="F44" s="1183"/>
      <c r="G44" s="1183"/>
      <c r="H44" s="1184"/>
      <c r="I44" s="86">
        <v>1221</v>
      </c>
      <c r="J44" s="87">
        <v>905</v>
      </c>
      <c r="K44" s="87">
        <v>1167</v>
      </c>
      <c r="L44" s="87">
        <v>1043</v>
      </c>
      <c r="M44" s="88">
        <v>1511</v>
      </c>
    </row>
    <row r="45" spans="2:13" ht="27.75" customHeight="1">
      <c r="B45" s="1177"/>
      <c r="C45" s="1178"/>
      <c r="D45" s="85"/>
      <c r="E45" s="1183" t="s">
        <v>29</v>
      </c>
      <c r="F45" s="1183"/>
      <c r="G45" s="1183"/>
      <c r="H45" s="1184"/>
      <c r="I45" s="86">
        <v>2091</v>
      </c>
      <c r="J45" s="87">
        <v>1977</v>
      </c>
      <c r="K45" s="87">
        <v>1963</v>
      </c>
      <c r="L45" s="87">
        <v>1650</v>
      </c>
      <c r="M45" s="88">
        <v>1462</v>
      </c>
    </row>
    <row r="46" spans="2:13" ht="27.75" customHeight="1">
      <c r="B46" s="1177"/>
      <c r="C46" s="1178"/>
      <c r="D46" s="85"/>
      <c r="E46" s="1183" t="s">
        <v>30</v>
      </c>
      <c r="F46" s="1183"/>
      <c r="G46" s="1183"/>
      <c r="H46" s="1184"/>
      <c r="I46" s="86" t="s">
        <v>491</v>
      </c>
      <c r="J46" s="87" t="s">
        <v>491</v>
      </c>
      <c r="K46" s="87" t="s">
        <v>491</v>
      </c>
      <c r="L46" s="87" t="s">
        <v>491</v>
      </c>
      <c r="M46" s="88" t="s">
        <v>491</v>
      </c>
    </row>
    <row r="47" spans="2:13" ht="27.75" customHeight="1">
      <c r="B47" s="1177"/>
      <c r="C47" s="1178"/>
      <c r="D47" s="85"/>
      <c r="E47" s="1183" t="s">
        <v>31</v>
      </c>
      <c r="F47" s="1183"/>
      <c r="G47" s="1183"/>
      <c r="H47" s="1184"/>
      <c r="I47" s="86" t="s">
        <v>491</v>
      </c>
      <c r="J47" s="87" t="s">
        <v>491</v>
      </c>
      <c r="K47" s="87" t="s">
        <v>491</v>
      </c>
      <c r="L47" s="87" t="s">
        <v>491</v>
      </c>
      <c r="M47" s="88" t="s">
        <v>491</v>
      </c>
    </row>
    <row r="48" spans="2:13" ht="27.75" customHeight="1">
      <c r="B48" s="1179"/>
      <c r="C48" s="1180"/>
      <c r="D48" s="85"/>
      <c r="E48" s="1183" t="s">
        <v>32</v>
      </c>
      <c r="F48" s="1183"/>
      <c r="G48" s="1183"/>
      <c r="H48" s="1184"/>
      <c r="I48" s="86" t="s">
        <v>491</v>
      </c>
      <c r="J48" s="87" t="s">
        <v>491</v>
      </c>
      <c r="K48" s="87" t="s">
        <v>491</v>
      </c>
      <c r="L48" s="87" t="s">
        <v>491</v>
      </c>
      <c r="M48" s="88" t="s">
        <v>491</v>
      </c>
    </row>
    <row r="49" spans="2:13" ht="27.75" customHeight="1">
      <c r="B49" s="1185" t="s">
        <v>33</v>
      </c>
      <c r="C49" s="1186"/>
      <c r="D49" s="89"/>
      <c r="E49" s="1183" t="s">
        <v>34</v>
      </c>
      <c r="F49" s="1183"/>
      <c r="G49" s="1183"/>
      <c r="H49" s="1184"/>
      <c r="I49" s="86">
        <v>1468</v>
      </c>
      <c r="J49" s="87">
        <v>1713</v>
      </c>
      <c r="K49" s="87">
        <v>1914</v>
      </c>
      <c r="L49" s="87">
        <v>1695</v>
      </c>
      <c r="M49" s="88">
        <v>2207</v>
      </c>
    </row>
    <row r="50" spans="2:13" ht="27.75" customHeight="1">
      <c r="B50" s="1177"/>
      <c r="C50" s="1178"/>
      <c r="D50" s="85"/>
      <c r="E50" s="1183" t="s">
        <v>35</v>
      </c>
      <c r="F50" s="1183"/>
      <c r="G50" s="1183"/>
      <c r="H50" s="1184"/>
      <c r="I50" s="86">
        <v>2902</v>
      </c>
      <c r="J50" s="87">
        <v>2270</v>
      </c>
      <c r="K50" s="87">
        <v>2629</v>
      </c>
      <c r="L50" s="87">
        <v>2439</v>
      </c>
      <c r="M50" s="88">
        <v>1746</v>
      </c>
    </row>
    <row r="51" spans="2:13" ht="27.75" customHeight="1">
      <c r="B51" s="1179"/>
      <c r="C51" s="1180"/>
      <c r="D51" s="85"/>
      <c r="E51" s="1183" t="s">
        <v>36</v>
      </c>
      <c r="F51" s="1183"/>
      <c r="G51" s="1183"/>
      <c r="H51" s="1184"/>
      <c r="I51" s="86">
        <v>16134</v>
      </c>
      <c r="J51" s="87">
        <v>16466</v>
      </c>
      <c r="K51" s="87">
        <v>17155</v>
      </c>
      <c r="L51" s="87">
        <v>16897</v>
      </c>
      <c r="M51" s="88">
        <v>16432</v>
      </c>
    </row>
    <row r="52" spans="2:13" ht="27.75" customHeight="1" thickBot="1">
      <c r="B52" s="1187" t="s">
        <v>37</v>
      </c>
      <c r="C52" s="1188"/>
      <c r="D52" s="90"/>
      <c r="E52" s="1189" t="s">
        <v>38</v>
      </c>
      <c r="F52" s="1189"/>
      <c r="G52" s="1189"/>
      <c r="H52" s="1190"/>
      <c r="I52" s="91">
        <v>9237</v>
      </c>
      <c r="J52" s="92">
        <v>8506</v>
      </c>
      <c r="K52" s="92">
        <v>7543</v>
      </c>
      <c r="L52" s="92">
        <v>6395</v>
      </c>
      <c r="M52" s="93">
        <v>6012</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529</v>
      </c>
      <c r="G2" s="111"/>
      <c r="H2" s="112"/>
    </row>
    <row r="3" spans="1:8">
      <c r="A3" s="108" t="s">
        <v>522</v>
      </c>
      <c r="B3" s="113"/>
      <c r="C3" s="114"/>
      <c r="D3" s="115">
        <v>35212</v>
      </c>
      <c r="E3" s="116"/>
      <c r="F3" s="117">
        <v>67088</v>
      </c>
      <c r="G3" s="118"/>
      <c r="H3" s="119"/>
    </row>
    <row r="4" spans="1:8">
      <c r="A4" s="120"/>
      <c r="B4" s="121"/>
      <c r="C4" s="122"/>
      <c r="D4" s="123">
        <v>11134</v>
      </c>
      <c r="E4" s="124"/>
      <c r="F4" s="125">
        <v>37146</v>
      </c>
      <c r="G4" s="126"/>
      <c r="H4" s="127"/>
    </row>
    <row r="5" spans="1:8">
      <c r="A5" s="108" t="s">
        <v>524</v>
      </c>
      <c r="B5" s="113"/>
      <c r="C5" s="114"/>
      <c r="D5" s="115">
        <v>41913</v>
      </c>
      <c r="E5" s="116"/>
      <c r="F5" s="117">
        <v>70489</v>
      </c>
      <c r="G5" s="118"/>
      <c r="H5" s="119"/>
    </row>
    <row r="6" spans="1:8">
      <c r="A6" s="120"/>
      <c r="B6" s="121"/>
      <c r="C6" s="122"/>
      <c r="D6" s="123">
        <v>24402</v>
      </c>
      <c r="E6" s="124"/>
      <c r="F6" s="125">
        <v>37817</v>
      </c>
      <c r="G6" s="126"/>
      <c r="H6" s="127"/>
    </row>
    <row r="7" spans="1:8">
      <c r="A7" s="108" t="s">
        <v>525</v>
      </c>
      <c r="B7" s="113"/>
      <c r="C7" s="114"/>
      <c r="D7" s="115">
        <v>55313</v>
      </c>
      <c r="E7" s="116"/>
      <c r="F7" s="117">
        <v>84389</v>
      </c>
      <c r="G7" s="118"/>
      <c r="H7" s="119"/>
    </row>
    <row r="8" spans="1:8">
      <c r="A8" s="120"/>
      <c r="B8" s="121"/>
      <c r="C8" s="122"/>
      <c r="D8" s="123">
        <v>27649</v>
      </c>
      <c r="E8" s="124"/>
      <c r="F8" s="125">
        <v>44339</v>
      </c>
      <c r="G8" s="126"/>
      <c r="H8" s="127"/>
    </row>
    <row r="9" spans="1:8">
      <c r="A9" s="108" t="s">
        <v>526</v>
      </c>
      <c r="B9" s="113"/>
      <c r="C9" s="114"/>
      <c r="D9" s="115">
        <v>45094</v>
      </c>
      <c r="E9" s="116"/>
      <c r="F9" s="117">
        <v>83623</v>
      </c>
      <c r="G9" s="118"/>
      <c r="H9" s="119"/>
    </row>
    <row r="10" spans="1:8">
      <c r="A10" s="120"/>
      <c r="B10" s="121"/>
      <c r="C10" s="122"/>
      <c r="D10" s="123">
        <v>25310</v>
      </c>
      <c r="E10" s="124"/>
      <c r="F10" s="125">
        <v>48787</v>
      </c>
      <c r="G10" s="126"/>
      <c r="H10" s="127"/>
    </row>
    <row r="11" spans="1:8">
      <c r="A11" s="108" t="s">
        <v>527</v>
      </c>
      <c r="B11" s="113"/>
      <c r="C11" s="114"/>
      <c r="D11" s="115">
        <v>33471</v>
      </c>
      <c r="E11" s="116"/>
      <c r="F11" s="117">
        <v>87974</v>
      </c>
      <c r="G11" s="118"/>
      <c r="H11" s="119"/>
    </row>
    <row r="12" spans="1:8">
      <c r="A12" s="120"/>
      <c r="B12" s="121"/>
      <c r="C12" s="128"/>
      <c r="D12" s="123">
        <v>16251</v>
      </c>
      <c r="E12" s="124"/>
      <c r="F12" s="125">
        <v>48183</v>
      </c>
      <c r="G12" s="126"/>
      <c r="H12" s="127"/>
    </row>
    <row r="13" spans="1:8">
      <c r="A13" s="108"/>
      <c r="B13" s="113"/>
      <c r="C13" s="129"/>
      <c r="D13" s="130">
        <v>42201</v>
      </c>
      <c r="E13" s="131"/>
      <c r="F13" s="132">
        <v>78713</v>
      </c>
      <c r="G13" s="133"/>
      <c r="H13" s="119"/>
    </row>
    <row r="14" spans="1:8">
      <c r="A14" s="120"/>
      <c r="B14" s="121"/>
      <c r="C14" s="122"/>
      <c r="D14" s="123">
        <v>20949</v>
      </c>
      <c r="E14" s="124"/>
      <c r="F14" s="125">
        <v>43254</v>
      </c>
      <c r="G14" s="126"/>
      <c r="H14" s="127"/>
    </row>
    <row r="17" spans="1:11">
      <c r="A17" s="104" t="s">
        <v>41</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42</v>
      </c>
      <c r="B19" s="134">
        <f>ROUND(VALUE(SUBSTITUTE(実質収支比率等に係る経年分析!F$48,"▲","-")),2)</f>
        <v>6.35</v>
      </c>
      <c r="C19" s="134">
        <f>ROUND(VALUE(SUBSTITUTE(実質収支比率等に係る経年分析!G$48,"▲","-")),2)</f>
        <v>5.65</v>
      </c>
      <c r="D19" s="134">
        <f>ROUND(VALUE(SUBSTITUTE(実質収支比率等に係る経年分析!H$48,"▲","-")),2)</f>
        <v>5.54</v>
      </c>
      <c r="E19" s="134">
        <f>ROUND(VALUE(SUBSTITUTE(実質収支比率等に係る経年分析!I$48,"▲","-")),2)</f>
        <v>5.91</v>
      </c>
      <c r="F19" s="134">
        <f>ROUND(VALUE(SUBSTITUTE(実質収支比率等に係る経年分析!J$48,"▲","-")),2)</f>
        <v>6.33</v>
      </c>
    </row>
    <row r="20" spans="1:11">
      <c r="A20" s="134" t="s">
        <v>43</v>
      </c>
      <c r="B20" s="134">
        <f>ROUND(VALUE(SUBSTITUTE(実質収支比率等に係る経年分析!F$47,"▲","-")),2)</f>
        <v>11.49</v>
      </c>
      <c r="C20" s="134">
        <f>ROUND(VALUE(SUBSTITUTE(実質収支比率等に係る経年分析!G$47,"▲","-")),2)</f>
        <v>12.71</v>
      </c>
      <c r="D20" s="134">
        <f>ROUND(VALUE(SUBSTITUTE(実質収支比率等に係る経年分析!H$47,"▲","-")),2)</f>
        <v>12.94</v>
      </c>
      <c r="E20" s="134">
        <f>ROUND(VALUE(SUBSTITUTE(実質収支比率等に係る経年分析!I$47,"▲","-")),2)</f>
        <v>13.22</v>
      </c>
      <c r="F20" s="134">
        <f>ROUND(VALUE(SUBSTITUTE(実質収支比率等に係る経年分析!J$47,"▲","-")),2)</f>
        <v>13.35</v>
      </c>
    </row>
    <row r="21" spans="1:11">
      <c r="A21" s="134" t="s">
        <v>44</v>
      </c>
      <c r="B21" s="134">
        <f>IF(ISNUMBER(VALUE(SUBSTITUTE(実質収支比率等に係る経年分析!F$49,"▲","-"))),ROUND(VALUE(SUBSTITUTE(実質収支比率等に係る経年分析!F$49,"▲","-")),2),NA())</f>
        <v>-2.25</v>
      </c>
      <c r="C21" s="134">
        <f>IF(ISNUMBER(VALUE(SUBSTITUTE(実質収支比率等に係る経年分析!G$49,"▲","-"))),ROUND(VALUE(SUBSTITUTE(実質収支比率等に係る経年分析!G$49,"▲","-")),2),NA())</f>
        <v>-2.71</v>
      </c>
      <c r="D21" s="134">
        <f>IF(ISNUMBER(VALUE(SUBSTITUTE(実質収支比率等に係る経年分析!H$49,"▲","-"))),ROUND(VALUE(SUBSTITUTE(実質収支比率等に係る経年分析!H$49,"▲","-")),2),NA())</f>
        <v>-2.64</v>
      </c>
      <c r="E21" s="134">
        <f>IF(ISNUMBER(VALUE(SUBSTITUTE(実質収支比率等に係る経年分析!I$49,"▲","-"))),ROUND(VALUE(SUBSTITUTE(実質収支比率等に係る経年分析!I$49,"▲","-")),2),NA())</f>
        <v>-2.41</v>
      </c>
      <c r="F21" s="134">
        <f>IF(ISNUMBER(VALUE(SUBSTITUTE(実質収支比率等に係る経年分析!J$49,"▲","-"))),ROUND(VALUE(SUBSTITUTE(実質収支比率等に係る経年分析!J$49,"▲","-")),2),NA())</f>
        <v>-2.21</v>
      </c>
    </row>
    <row r="24" spans="1:11">
      <c r="A24" s="104" t="s">
        <v>45</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公共下水道事業会計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介護認定審査会共同設置特別会計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0.03</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0.03</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0.03</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0.02</v>
      </c>
    </row>
    <row r="31" spans="1:11">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0.06</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0.06</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0.05</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0.06</v>
      </c>
    </row>
    <row r="32" spans="1:11">
      <c r="A32" s="135" t="str">
        <f>IF(連結実質赤字比率に係る赤字・黒字の構成分析!C$38="",NA(),連結実質赤字比率に係る赤字・黒字の構成分析!C$38)</f>
        <v>病院事業会計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0.53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0.54</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0.67</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0.9</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0.72</v>
      </c>
    </row>
    <row r="33" spans="1:16">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0.33</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0.37</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0.02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0.4</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0.9</v>
      </c>
    </row>
    <row r="34" spans="1:16">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1.45</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1.39</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1.76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2.25</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6.35</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5.64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5.53</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5.91</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6.33</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9.9499999999999993</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10.85</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11.96</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11.41</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9.36</v>
      </c>
    </row>
    <row r="39" spans="1:16">
      <c r="A39" s="104" t="s">
        <v>48</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2183</v>
      </c>
      <c r="E42" s="136"/>
      <c r="F42" s="136"/>
      <c r="G42" s="136">
        <f>'実質公債費比率（分子）の構造'!L$52</f>
        <v>2131</v>
      </c>
      <c r="H42" s="136"/>
      <c r="I42" s="136"/>
      <c r="J42" s="136">
        <f>'実質公債費比率（分子）の構造'!M$52</f>
        <v>2084</v>
      </c>
      <c r="K42" s="136"/>
      <c r="L42" s="136"/>
      <c r="M42" s="136">
        <f>'実質公債費比率（分子）の構造'!N$52</f>
        <v>2093</v>
      </c>
      <c r="N42" s="136"/>
      <c r="O42" s="136"/>
      <c r="P42" s="136">
        <f>'実質公債費比率（分子）の構造'!O$52</f>
        <v>1928</v>
      </c>
    </row>
    <row r="43" spans="1:16">
      <c r="A43" s="136" t="s">
        <v>52</v>
      </c>
      <c r="B43" s="136">
        <f>'実質公債費比率（分子）の構造'!K$51</f>
        <v>0</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c r="A44" s="136" t="s">
        <v>53</v>
      </c>
      <c r="B44" s="136">
        <f>'実質公債費比率（分子）の構造'!K$50</f>
        <v>58</v>
      </c>
      <c r="C44" s="136"/>
      <c r="D44" s="136"/>
      <c r="E44" s="136">
        <f>'実質公債費比率（分子）の構造'!L$50</f>
        <v>58</v>
      </c>
      <c r="F44" s="136"/>
      <c r="G44" s="136"/>
      <c r="H44" s="136">
        <f>'実質公債費比率（分子）の構造'!M$50</f>
        <v>57</v>
      </c>
      <c r="I44" s="136"/>
      <c r="J44" s="136"/>
      <c r="K44" s="136">
        <f>'実質公債費比率（分子）の構造'!N$50</f>
        <v>56</v>
      </c>
      <c r="L44" s="136"/>
      <c r="M44" s="136"/>
      <c r="N44" s="136">
        <f>'実質公債費比率（分子）の構造'!O$50</f>
        <v>37</v>
      </c>
      <c r="O44" s="136"/>
      <c r="P44" s="136"/>
    </row>
    <row r="45" spans="1:16">
      <c r="A45" s="136" t="s">
        <v>54</v>
      </c>
      <c r="B45" s="136">
        <f>'実質公債費比率（分子）の構造'!K$49</f>
        <v>380</v>
      </c>
      <c r="C45" s="136"/>
      <c r="D45" s="136"/>
      <c r="E45" s="136">
        <f>'実質公債費比率（分子）の構造'!L$49</f>
        <v>370</v>
      </c>
      <c r="F45" s="136"/>
      <c r="G45" s="136"/>
      <c r="H45" s="136">
        <f>'実質公債費比率（分子）の構造'!M$49</f>
        <v>374</v>
      </c>
      <c r="I45" s="136"/>
      <c r="J45" s="136"/>
      <c r="K45" s="136">
        <f>'実質公債費比率（分子）の構造'!N$49</f>
        <v>268</v>
      </c>
      <c r="L45" s="136"/>
      <c r="M45" s="136"/>
      <c r="N45" s="136">
        <f>'実質公債費比率（分子）の構造'!O$49</f>
        <v>111</v>
      </c>
      <c r="O45" s="136"/>
      <c r="P45" s="136"/>
    </row>
    <row r="46" spans="1:16">
      <c r="A46" s="136" t="s">
        <v>55</v>
      </c>
      <c r="B46" s="136">
        <f>'実質公債費比率（分子）の構造'!K$48</f>
        <v>802</v>
      </c>
      <c r="C46" s="136"/>
      <c r="D46" s="136"/>
      <c r="E46" s="136">
        <f>'実質公債費比率（分子）の構造'!L$48</f>
        <v>652</v>
      </c>
      <c r="F46" s="136"/>
      <c r="G46" s="136"/>
      <c r="H46" s="136">
        <f>'実質公債費比率（分子）の構造'!M$48</f>
        <v>573</v>
      </c>
      <c r="I46" s="136"/>
      <c r="J46" s="136"/>
      <c r="K46" s="136">
        <f>'実質公債費比率（分子）の構造'!N$48</f>
        <v>515</v>
      </c>
      <c r="L46" s="136"/>
      <c r="M46" s="136"/>
      <c r="N46" s="136">
        <f>'実質公債費比率（分子）の構造'!O$48</f>
        <v>539</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2272</v>
      </c>
      <c r="C49" s="136"/>
      <c r="D49" s="136"/>
      <c r="E49" s="136">
        <f>'実質公債費比率（分子）の構造'!L$45</f>
        <v>2192</v>
      </c>
      <c r="F49" s="136"/>
      <c r="G49" s="136"/>
      <c r="H49" s="136">
        <f>'実質公債費比率（分子）の構造'!M$45</f>
        <v>2128</v>
      </c>
      <c r="I49" s="136"/>
      <c r="J49" s="136"/>
      <c r="K49" s="136">
        <f>'実質公債費比率（分子）の構造'!N$45</f>
        <v>2088</v>
      </c>
      <c r="L49" s="136"/>
      <c r="M49" s="136"/>
      <c r="N49" s="136">
        <f>'実質公債費比率（分子）の構造'!O$45</f>
        <v>2089</v>
      </c>
      <c r="O49" s="136"/>
      <c r="P49" s="136"/>
    </row>
    <row r="50" spans="1:16">
      <c r="A50" s="136" t="s">
        <v>59</v>
      </c>
      <c r="B50" s="136" t="e">
        <f>NA()</f>
        <v>#N/A</v>
      </c>
      <c r="C50" s="136">
        <f>IF(ISNUMBER('実質公債費比率（分子）の構造'!K$53),'実質公債費比率（分子）の構造'!K$53,NA())</f>
        <v>1329</v>
      </c>
      <c r="D50" s="136" t="e">
        <f>NA()</f>
        <v>#N/A</v>
      </c>
      <c r="E50" s="136" t="e">
        <f>NA()</f>
        <v>#N/A</v>
      </c>
      <c r="F50" s="136">
        <f>IF(ISNUMBER('実質公債費比率（分子）の構造'!L$53),'実質公債費比率（分子）の構造'!L$53,NA())</f>
        <v>1141</v>
      </c>
      <c r="G50" s="136" t="e">
        <f>NA()</f>
        <v>#N/A</v>
      </c>
      <c r="H50" s="136" t="e">
        <f>NA()</f>
        <v>#N/A</v>
      </c>
      <c r="I50" s="136">
        <f>IF(ISNUMBER('実質公債費比率（分子）の構造'!M$53),'実質公債費比率（分子）の構造'!M$53,NA())</f>
        <v>1048</v>
      </c>
      <c r="J50" s="136" t="e">
        <f>NA()</f>
        <v>#N/A</v>
      </c>
      <c r="K50" s="136" t="e">
        <f>NA()</f>
        <v>#N/A</v>
      </c>
      <c r="L50" s="136">
        <f>IF(ISNUMBER('実質公債費比率（分子）の構造'!N$53),'実質公債費比率（分子）の構造'!N$53,NA())</f>
        <v>834</v>
      </c>
      <c r="M50" s="136" t="e">
        <f>NA()</f>
        <v>#N/A</v>
      </c>
      <c r="N50" s="136" t="e">
        <f>NA()</f>
        <v>#N/A</v>
      </c>
      <c r="O50" s="136">
        <f>IF(ISNUMBER('実質公債費比率（分子）の構造'!O$53),'実質公債費比率（分子）の構造'!O$53,NA())</f>
        <v>848</v>
      </c>
      <c r="P50" s="136" t="e">
        <f>NA()</f>
        <v>#N/A</v>
      </c>
    </row>
    <row r="53" spans="1:16">
      <c r="A53" s="104" t="s">
        <v>60</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16134</v>
      </c>
      <c r="E56" s="135"/>
      <c r="F56" s="135"/>
      <c r="G56" s="135">
        <f>'将来負担比率（分子）の構造'!J$51</f>
        <v>16466</v>
      </c>
      <c r="H56" s="135"/>
      <c r="I56" s="135"/>
      <c r="J56" s="135">
        <f>'将来負担比率（分子）の構造'!K$51</f>
        <v>17155</v>
      </c>
      <c r="K56" s="135"/>
      <c r="L56" s="135"/>
      <c r="M56" s="135">
        <f>'将来負担比率（分子）の構造'!L$51</f>
        <v>16897</v>
      </c>
      <c r="N56" s="135"/>
      <c r="O56" s="135"/>
      <c r="P56" s="135">
        <f>'将来負担比率（分子）の構造'!M$51</f>
        <v>16432</v>
      </c>
    </row>
    <row r="57" spans="1:16">
      <c r="A57" s="135" t="s">
        <v>35</v>
      </c>
      <c r="B57" s="135"/>
      <c r="C57" s="135"/>
      <c r="D57" s="135">
        <f>'将来負担比率（分子）の構造'!I$50</f>
        <v>2902</v>
      </c>
      <c r="E57" s="135"/>
      <c r="F57" s="135"/>
      <c r="G57" s="135">
        <f>'将来負担比率（分子）の構造'!J$50</f>
        <v>2270</v>
      </c>
      <c r="H57" s="135"/>
      <c r="I57" s="135"/>
      <c r="J57" s="135">
        <f>'将来負担比率（分子）の構造'!K$50</f>
        <v>2629</v>
      </c>
      <c r="K57" s="135"/>
      <c r="L57" s="135"/>
      <c r="M57" s="135">
        <f>'将来負担比率（分子）の構造'!L$50</f>
        <v>2439</v>
      </c>
      <c r="N57" s="135"/>
      <c r="O57" s="135"/>
      <c r="P57" s="135">
        <f>'将来負担比率（分子）の構造'!M$50</f>
        <v>1746</v>
      </c>
    </row>
    <row r="58" spans="1:16">
      <c r="A58" s="135" t="s">
        <v>34</v>
      </c>
      <c r="B58" s="135"/>
      <c r="C58" s="135"/>
      <c r="D58" s="135">
        <f>'将来負担比率（分子）の構造'!I$49</f>
        <v>1468</v>
      </c>
      <c r="E58" s="135"/>
      <c r="F58" s="135"/>
      <c r="G58" s="135">
        <f>'将来負担比率（分子）の構造'!J$49</f>
        <v>1713</v>
      </c>
      <c r="H58" s="135"/>
      <c r="I58" s="135"/>
      <c r="J58" s="135">
        <f>'将来負担比率（分子）の構造'!K$49</f>
        <v>1914</v>
      </c>
      <c r="K58" s="135"/>
      <c r="L58" s="135"/>
      <c r="M58" s="135">
        <f>'将来負担比率（分子）の構造'!L$49</f>
        <v>1695</v>
      </c>
      <c r="N58" s="135"/>
      <c r="O58" s="135"/>
      <c r="P58" s="135">
        <f>'将来負担比率（分子）の構造'!M$49</f>
        <v>2207</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2091</v>
      </c>
      <c r="C62" s="135"/>
      <c r="D62" s="135"/>
      <c r="E62" s="135">
        <f>'将来負担比率（分子）の構造'!J$45</f>
        <v>1977</v>
      </c>
      <c r="F62" s="135"/>
      <c r="G62" s="135"/>
      <c r="H62" s="135">
        <f>'将来負担比率（分子）の構造'!K$45</f>
        <v>1963</v>
      </c>
      <c r="I62" s="135"/>
      <c r="J62" s="135"/>
      <c r="K62" s="135">
        <f>'将来負担比率（分子）の構造'!L$45</f>
        <v>1650</v>
      </c>
      <c r="L62" s="135"/>
      <c r="M62" s="135"/>
      <c r="N62" s="135">
        <f>'将来負担比率（分子）の構造'!M$45</f>
        <v>1462</v>
      </c>
      <c r="O62" s="135"/>
      <c r="P62" s="135"/>
    </row>
    <row r="63" spans="1:16">
      <c r="A63" s="135" t="s">
        <v>28</v>
      </c>
      <c r="B63" s="135">
        <f>'将来負担比率（分子）の構造'!I$44</f>
        <v>1221</v>
      </c>
      <c r="C63" s="135"/>
      <c r="D63" s="135"/>
      <c r="E63" s="135">
        <f>'将来負担比率（分子）の構造'!J$44</f>
        <v>905</v>
      </c>
      <c r="F63" s="135"/>
      <c r="G63" s="135"/>
      <c r="H63" s="135">
        <f>'将来負担比率（分子）の構造'!K$44</f>
        <v>1167</v>
      </c>
      <c r="I63" s="135"/>
      <c r="J63" s="135"/>
      <c r="K63" s="135">
        <f>'将来負担比率（分子）の構造'!L$44</f>
        <v>1043</v>
      </c>
      <c r="L63" s="135"/>
      <c r="M63" s="135"/>
      <c r="N63" s="135">
        <f>'将来負担比率（分子）の構造'!M$44</f>
        <v>1511</v>
      </c>
      <c r="O63" s="135"/>
      <c r="P63" s="135"/>
    </row>
    <row r="64" spans="1:16">
      <c r="A64" s="135" t="s">
        <v>27</v>
      </c>
      <c r="B64" s="135">
        <f>'将来負担比率（分子）の構造'!I$43</f>
        <v>8366</v>
      </c>
      <c r="C64" s="135"/>
      <c r="D64" s="135"/>
      <c r="E64" s="135">
        <f>'将来負担比率（分子）の構造'!J$43</f>
        <v>8142</v>
      </c>
      <c r="F64" s="135"/>
      <c r="G64" s="135"/>
      <c r="H64" s="135">
        <f>'将来負担比率（分子）の構造'!K$43</f>
        <v>7854</v>
      </c>
      <c r="I64" s="135"/>
      <c r="J64" s="135"/>
      <c r="K64" s="135">
        <f>'将来負担比率（分子）の構造'!L$43</f>
        <v>7014</v>
      </c>
      <c r="L64" s="135"/>
      <c r="M64" s="135"/>
      <c r="N64" s="135">
        <f>'将来負担比率（分子）の構造'!M$43</f>
        <v>6436</v>
      </c>
      <c r="O64" s="135"/>
      <c r="P64" s="135"/>
    </row>
    <row r="65" spans="1:16">
      <c r="A65" s="135" t="s">
        <v>26</v>
      </c>
      <c r="B65" s="135">
        <f>'将来負担比率（分子）の構造'!I$42</f>
        <v>240</v>
      </c>
      <c r="C65" s="135"/>
      <c r="D65" s="135"/>
      <c r="E65" s="135">
        <f>'将来負担比率（分子）の構造'!J$42</f>
        <v>301</v>
      </c>
      <c r="F65" s="135"/>
      <c r="G65" s="135"/>
      <c r="H65" s="135">
        <f>'将来負担比率（分子）の構造'!K$42</f>
        <v>248</v>
      </c>
      <c r="I65" s="135"/>
      <c r="J65" s="135"/>
      <c r="K65" s="135">
        <f>'将来負担比率（分子）の構造'!L$42</f>
        <v>195</v>
      </c>
      <c r="L65" s="135"/>
      <c r="M65" s="135"/>
      <c r="N65" s="135">
        <f>'将来負担比率（分子）の構造'!M$42</f>
        <v>192</v>
      </c>
      <c r="O65" s="135"/>
      <c r="P65" s="135"/>
    </row>
    <row r="66" spans="1:16">
      <c r="A66" s="135" t="s">
        <v>25</v>
      </c>
      <c r="B66" s="135">
        <f>'将来負担比率（分子）の構造'!I$41</f>
        <v>17824</v>
      </c>
      <c r="C66" s="135"/>
      <c r="D66" s="135"/>
      <c r="E66" s="135">
        <f>'将来負担比率（分子）の構造'!J$41</f>
        <v>17630</v>
      </c>
      <c r="F66" s="135"/>
      <c r="G66" s="135"/>
      <c r="H66" s="135">
        <f>'将来負担比率（分子）の構造'!K$41</f>
        <v>18008</v>
      </c>
      <c r="I66" s="135"/>
      <c r="J66" s="135"/>
      <c r="K66" s="135">
        <f>'将来負担比率（分子）の構造'!L$41</f>
        <v>17524</v>
      </c>
      <c r="L66" s="135"/>
      <c r="M66" s="135"/>
      <c r="N66" s="135">
        <f>'将来負担比率（分子）の構造'!M$41</f>
        <v>16797</v>
      </c>
      <c r="O66" s="135"/>
      <c r="P66" s="135"/>
    </row>
    <row r="67" spans="1:16">
      <c r="A67" s="135" t="s">
        <v>63</v>
      </c>
      <c r="B67" s="135" t="e">
        <f>NA()</f>
        <v>#N/A</v>
      </c>
      <c r="C67" s="135">
        <f>IF(ISNUMBER('将来負担比率（分子）の構造'!I$52), IF('将来負担比率（分子）の構造'!I$52 &lt; 0, 0, '将来負担比率（分子）の構造'!I$52), NA())</f>
        <v>9237</v>
      </c>
      <c r="D67" s="135" t="e">
        <f>NA()</f>
        <v>#N/A</v>
      </c>
      <c r="E67" s="135" t="e">
        <f>NA()</f>
        <v>#N/A</v>
      </c>
      <c r="F67" s="135">
        <f>IF(ISNUMBER('将来負担比率（分子）の構造'!J$52), IF('将来負担比率（分子）の構造'!J$52 &lt; 0, 0, '将来負担比率（分子）の構造'!J$52), NA())</f>
        <v>8506</v>
      </c>
      <c r="G67" s="135" t="e">
        <f>NA()</f>
        <v>#N/A</v>
      </c>
      <c r="H67" s="135" t="e">
        <f>NA()</f>
        <v>#N/A</v>
      </c>
      <c r="I67" s="135">
        <f>IF(ISNUMBER('将来負担比率（分子）の構造'!K$52), IF('将来負担比率（分子）の構造'!K$52 &lt; 0, 0, '将来負担比率（分子）の構造'!K$52), NA())</f>
        <v>7543</v>
      </c>
      <c r="J67" s="135" t="e">
        <f>NA()</f>
        <v>#N/A</v>
      </c>
      <c r="K67" s="135" t="e">
        <f>NA()</f>
        <v>#N/A</v>
      </c>
      <c r="L67" s="135">
        <f>IF(ISNUMBER('将来負担比率（分子）の構造'!L$52), IF('将来負担比率（分子）の構造'!L$52 &lt; 0, 0, '将来負担比率（分子）の構造'!L$52), NA())</f>
        <v>6395</v>
      </c>
      <c r="M67" s="135" t="e">
        <f>NA()</f>
        <v>#N/A</v>
      </c>
      <c r="N67" s="135" t="e">
        <f>NA()</f>
        <v>#N/A</v>
      </c>
      <c r="O67" s="135">
        <f>IF(ISNUMBER('将来負担比率（分子）の構造'!M$52), IF('将来負担比率（分子）の構造'!M$52 &lt; 0, 0, '将来負担比率（分子）の構造'!M$52), NA())</f>
        <v>6012</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2017-03-03T01:34:00Z</cp:lastPrinted>
  <dcterms:created xsi:type="dcterms:W3CDTF">2017-02-15T15:54:05Z</dcterms:created>
  <dcterms:modified xsi:type="dcterms:W3CDTF">2017-03-10T01:21:10Z</dcterms:modified>
  <cp:category/>
</cp:coreProperties>
</file>