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01\課共有\085.上下水道課\経営企画係\✐報告物関係✎\財政課\経営比較分析\R7（R6決算）\02回答\"/>
    </mc:Choice>
  </mc:AlternateContent>
  <xr:revisionPtr revIDLastSave="0" documentId="13_ncr:1_{83E9788C-9883-4DF6-B474-998E859C5B56}" xr6:coauthVersionLast="47" xr6:coauthVersionMax="47" xr10:uidLastSave="{00000000-0000-0000-0000-000000000000}"/>
  <workbookProtection workbookAlgorithmName="SHA-512" workbookHashValue="fLKk7O2AjHzpS8B6ZcgjqUMOOm7SvmBpuYh6XwsA6oSDxdIg4AJRYVkdwp2nxKqsbA3qtx7Uxb2pVu3kLwcv9Q==" workbookSaltValue="A80OnWG40auteWuEjJcg6A=="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F85" i="4"/>
  <c r="AT10" i="4"/>
  <c r="I10" i="4"/>
  <c r="AL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<sst xmlns="http://schemas.openxmlformats.org/spreadsheetml/2006/main" count="236" uniqueCount="116">
  <si>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</si>
  <si>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</si>
  <si>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</si>
  <si>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</si>
  <si>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</si>
  <si>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</si>
  <si>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</si>
  <si>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</si>
  <si>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</si>
  <si>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</si>
  <si>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</si>
  <si>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</si>
  <si>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</si>
  <si>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</si>
  <si>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</si>
  <si>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</si>
  <si>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</si>
  <si>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</si>
  <si>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</si>
  <si>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</si>
  <si>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</si>
  <si>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</si>
  <si>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</si>
  <si>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</si>
  <si>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</si>
  <si>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</si>
  <si>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</si>
  <si>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</si>
  <si>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</si>
  <si>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</si>
  <si>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</si>
  <si>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</si>
  <si>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</si>
  <si>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</si>
  <si>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</si>
  <si>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</si>
  <si>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</si>
  <si>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</si>
  <si>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</si>
  <si>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</si>
  <si>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</si>
  <si>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</si>
  <si>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</si>
  <si>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</si>
  <si>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</si>
  <si>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</si>
  <si>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</si>
  <si>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</si>
  <si>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</si>
  <si>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</si>
  <si>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</si>
  <si>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</si>
  <si>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</si>
  <si>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</si>
  <si>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</si>
  <si>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</si>
  <si>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</si>
  <si>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</si>
  <si>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</si>
  <si>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</si>
  <si>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</si>
  <si>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</si>
  <si>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</si>
  <si>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</si>
  <si>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</si>
  <si>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</si>
  <si>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</si>
  <si>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</si>
  <si>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</si>
  <si>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</si>
  <si>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</si>
  <si>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</si>
  <si>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</si>
  <si>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</si>
  <si>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</si>
  <si>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</si>
  <si>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</si>
  <si>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</si>
  <si>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</si>
  <si>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</si>
  <si>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</si>
  <si>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</si>
  <si>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</si>
  <si>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</si>
  <si>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</si>
  <si>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</si>
  <si>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</si>
  <si>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</si>
  <si>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</si>
  <si>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</si>
  <si>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</si>
  <si>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</si>
  <si>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</si>
  <si>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</si>
  <si>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</si>
  <si>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</si>
  <si>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寒河江市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</si>
  <si>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</si>
  <si>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</si>
  <si>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</si>
  <si>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</si>
  <si>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</si>
  <si>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</si>
  <si>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</si>
  <si>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</si>
  <si>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</si>
  <si>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</si>
  <si>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</si>
  <si>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</si>
  <si>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</si>
  <si>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</si>
  <si>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</si>
  <si>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</si>
  <si>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
　類似団体平均値を下回る数値となっている。今後、法定耐用年数を迎える管渠等の増加が見込まれるため、財源を確保したうえで、計画的な更新工事を実施していく必要がある。</t>
    <phoneticPr fontId="4"/>
  </si>
  <si>
    <t>　当事業の対象地域は人口が少なく、料金収入の大幅な増加は見込めない。一方で将来的に管渠の老朽化に伴う維持管理費や更新費の増加が見込まれるため、厳しい経営状況が予想される。
　今後の安定的なサービス提供のためには経費削減の徹底と料金収入確保が重要であることから、より一層の経営改善に取組み、健全経営を目指していく必要がある。</t>
    <phoneticPr fontId="4"/>
  </si>
  <si>
    <t>①経常収支比率、⑤経費回収率
　経常収支比率については100％を超えているため単年度の収支は黒字である。経費回収率については、100％となった。安定した経営を続けるためには、今後も料金収入の更なる増加に向けた普及促進や汚水処理費の削減等の経営改善を図っていく。
③流動比率、④企業債残高対事業規模比率
　流動比率は流動資産（現金及び預金）の増加により令和5年度に比べて増加し、100％を上回った。企業債残高対事業規模比率は類似団体平均値を上回っており、単年度の企業債償還額が大きいことが要因となっているが、今後も単年度の償還額を超えない範囲での借入を行うことで数値の改善を図っていく。
⑥汚水処理原価
　令和5年度に比べ1.81円減少している。汚水処理費が減少したことが要因である。
⑧水洗化率
　令和5年度に比べ1.14ポイント増加し、依然として類似団体平均値を下回っている。普及促進活動の継続し、水洗化率の向上を図っていく。</t>
    <rPh sb="193" eb="195">
      <t>ウワマワ</t>
    </rPh>
    <rPh sb="315" eb="317">
      <t>ゲンショウ</t>
    </rPh>
    <rPh sb="322" eb="324">
      <t>オスイ</t>
    </rPh>
    <rPh sb="324" eb="326">
      <t>ショリ</t>
    </rPh>
    <rPh sb="326" eb="327">
      <t>ヒ</t>
    </rPh>
    <rPh sb="365" eb="36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</si>
</sst>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3F-4FFB-9D0E-77EA911B9B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853F-4FFB-9D0E-77EA911B9B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5A-469A-A00E-E6ABC84608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165A-469A-A00E-E6ABC84608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73.849999999999994</c:v>
                </c:pt>
                <c:pt idx="1">
                  <c:v>74.34</c:v>
                </c:pt>
                <c:pt idx="2">
                  <c:v>78.349999999999994</c:v>
                </c:pt>
                <c:pt idx="3">
                  <c:v>77.8</c:v>
                </c:pt>
                <c:pt idx="4">
                  <c:v>78.94</c:v>
                </c:pt>
              </c:numCache>
            </c:numRef>
          </c:val>
          <c:extLst>
            <c:ext xmlns:c16="http://schemas.microsoft.com/office/drawing/2014/chart" uri="{C3380CC4-5D6E-409C-BE32-E72D297353CC}">
              <c16:uniqueId val="{00000000-0588-4AE9-84EA-D24564A1C48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0588-4AE9-84EA-D24564A1C48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100.53</c:v>
                </c:pt>
                <c:pt idx="1">
                  <c:v>132.51</c:v>
                </c:pt>
                <c:pt idx="2">
                  <c:v>169.43</c:v>
                </c:pt>
                <c:pt idx="3">
                  <c:v>199.38</c:v>
                </c:pt>
                <c:pt idx="4">
                  <c:v>200.02</c:v>
                </c:pt>
              </c:numCache>
            </c:numRef>
          </c:val>
          <c:extLst>
            <c:ext xmlns:c16="http://schemas.microsoft.com/office/drawing/2014/chart" uri="{C3380CC4-5D6E-409C-BE32-E72D297353CC}">
              <c16:uniqueId val="{00000000-8ABE-4263-A5C0-3F75FAE464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ABE-4263-A5C0-3F75FAE464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2.91</c:v>
                </c:pt>
                <c:pt idx="1">
                  <c:v>5.74</c:v>
                </c:pt>
                <c:pt idx="2">
                  <c:v>8.52</c:v>
                </c:pt>
                <c:pt idx="3">
                  <c:v>11.26</c:v>
                </c:pt>
                <c:pt idx="4">
                  <c:v>14.01</c:v>
                </c:pt>
              </c:numCache>
            </c:numRef>
          </c:val>
          <c:extLst>
            <c:ext xmlns:c16="http://schemas.microsoft.com/office/drawing/2014/chart" uri="{C3380CC4-5D6E-409C-BE32-E72D297353CC}">
              <c16:uniqueId val="{00000000-90C5-443F-93CB-95A75C7E1A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90C5-443F-93CB-95A75C7E1A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48-4494-B026-DAC73FF6C3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8248-4494-B026-DAC73FF6C3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FF-434F-820A-F415E32C3E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C5FF-434F-820A-F415E32C3E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6.65</c:v>
                </c:pt>
                <c:pt idx="1">
                  <c:v>11.95</c:v>
                </c:pt>
                <c:pt idx="2">
                  <c:v>7.95</c:v>
                </c:pt>
                <c:pt idx="3">
                  <c:v>61.42</c:v>
                </c:pt>
                <c:pt idx="4">
                  <c:v>113.31</c:v>
                </c:pt>
              </c:numCache>
            </c:numRef>
          </c:val>
          <c:extLst>
            <c:ext xmlns:c16="http://schemas.microsoft.com/office/drawing/2014/chart" uri="{C3380CC4-5D6E-409C-BE32-E72D297353CC}">
              <c16:uniqueId val="{00000000-446D-4B98-945A-170E3CA876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446D-4B98-945A-170E3CA876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3038.88</c:v>
                </c:pt>
                <c:pt idx="1">
                  <c:v>2885.84</c:v>
                </c:pt>
                <c:pt idx="2">
                  <c:v>2632.74</c:v>
                </c:pt>
                <c:pt idx="3">
                  <c:v>2695.7</c:v>
                </c:pt>
                <c:pt idx="4">
                  <c:v>2495.8200000000002</c:v>
                </c:pt>
              </c:numCache>
            </c:numRef>
          </c:val>
          <c:extLst>
            <c:ext xmlns:c16="http://schemas.microsoft.com/office/drawing/2014/chart" uri="{C3380CC4-5D6E-409C-BE32-E72D297353CC}">
              <c16:uniqueId val="{00000000-7EE7-4A2A-AB86-C24A519D17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7EE7-4A2A-AB86-C24A519D17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101.92</c:v>
                </c:pt>
                <c:pt idx="1">
                  <c:v>98.48</c:v>
                </c:pt>
                <c:pt idx="2">
                  <c:v>113.69</c:v>
                </c:pt>
                <c:pt idx="3">
                  <c:v>100</c:v>
                </c:pt>
                <c:pt idx="4">
                  <c:v>100</c:v>
                </c:pt>
              </c:numCache>
            </c:numRef>
          </c:val>
          <c:extLst>
            <c:ext xmlns:c16="http://schemas.microsoft.com/office/drawing/2014/chart" uri="{C3380CC4-5D6E-409C-BE32-E72D297353CC}">
              <c16:uniqueId val="{00000000-2386-4386-B8AB-8F1495C59DB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386-4386-B8AB-8F1495C59DB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157.54</c:v>
                </c:pt>
                <c:pt idx="1">
                  <c:v>192.65</c:v>
                </c:pt>
                <c:pt idx="2">
                  <c:v>155.49</c:v>
                </c:pt>
                <c:pt idx="3">
                  <c:v>177.22</c:v>
                </c:pt>
                <c:pt idx="4">
                  <c:v>175.41</c:v>
                </c:pt>
              </c:numCache>
            </c:numRef>
          </c:val>
          <c:extLst>
            <c:ext xmlns:c16="http://schemas.microsoft.com/office/drawing/2014/chart" uri="{C3380CC4-5D6E-409C-BE32-E72D297353CC}">
              <c16:uniqueId val="{00000000-9B26-4F23-9278-1731675773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9B26-4F23-9278-1731675773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5"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山形県　寒河江市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4">
        <f>データ!S6</f>
        <v>39417</v>
      </c>
      <c r="AM8" s="54"/>
      <c r="AN8" s="54"/>
      <c r="AO8" s="54"/>
      <c r="AP8" s="54"/>
      <c r="AQ8" s="54"/>
      <c r="AR8" s="54"/>
      <c r="AS8" s="54"/>
      <c r="AT8" s="53">
        <f>データ!T6</f>
        <v>139.03</v>
      </c>
      <c r="AU8" s="53"/>
      <c r="AV8" s="53"/>
      <c r="AW8" s="53"/>
      <c r="AX8" s="53"/>
      <c r="AY8" s="53"/>
      <c r="AZ8" s="53"/>
      <c r="BA8" s="53"/>
      <c r="BB8" s="53">
        <f>データ!U6</f>
        <v>283.51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67.81</v>
      </c>
      <c r="J10" s="53"/>
      <c r="K10" s="53"/>
      <c r="L10" s="53"/>
      <c r="M10" s="53"/>
      <c r="N10" s="53"/>
      <c r="O10" s="53"/>
      <c r="P10" s="53">
        <f>データ!P6</f>
        <v>3.37</v>
      </c>
      <c r="Q10" s="53"/>
      <c r="R10" s="53"/>
      <c r="S10" s="53"/>
      <c r="T10" s="53"/>
      <c r="U10" s="53"/>
      <c r="V10" s="53"/>
      <c r="W10" s="53">
        <f>データ!Q6</f>
        <v>83.29</v>
      </c>
      <c r="X10" s="53"/>
      <c r="Y10" s="53"/>
      <c r="Z10" s="53"/>
      <c r="AA10" s="53"/>
      <c r="AB10" s="53"/>
      <c r="AC10" s="53"/>
      <c r="AD10" s="54">
        <f>データ!R6</f>
        <v>3685</v>
      </c>
      <c r="AE10" s="54"/>
      <c r="AF10" s="54"/>
      <c r="AG10" s="54"/>
      <c r="AH10" s="54"/>
      <c r="AI10" s="54"/>
      <c r="AJ10" s="54"/>
      <c r="AK10" s="2"/>
      <c r="AL10" s="54">
        <f>データ!V6</f>
        <v>1320</v>
      </c>
      <c r="AM10" s="54"/>
      <c r="AN10" s="54"/>
      <c r="AO10" s="54"/>
      <c r="AP10" s="54"/>
      <c r="AQ10" s="54"/>
      <c r="AR10" s="54"/>
      <c r="AS10" s="54"/>
      <c r="AT10" s="53">
        <f>データ!W6</f>
        <v>0.59</v>
      </c>
      <c r="AU10" s="53"/>
      <c r="AV10" s="53"/>
      <c r="AW10" s="53"/>
      <c r="AX10" s="53"/>
      <c r="AY10" s="53"/>
      <c r="AZ10" s="53"/>
      <c r="BA10" s="53"/>
      <c r="BB10" s="53">
        <f>データ!X6</f>
        <v>2237.29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Ot+t7rTd5IPMrLRgglbFpaT/QZiBRqCDwWKf9Klmjk3Q2lgfBQ0oyzC7PJF0beJfUMcntK3LkgQB249JyGP8Zg==" saltValue="J3dJbcArnnUIapyfO8ud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62065</v>
      </c>
      <c r="D6" s="19">
        <f t="shared" si="3"/>
        <v>46</v>
      </c>
      <c r="E6" s="19">
        <f t="shared" si="3"/>
        <v>17</v>
      </c>
      <c r="F6" s="19">
        <f t="shared" si="3"/>
        <v>4</v>
      </c>
      <c r="G6" s="19">
        <f t="shared" si="3"/>
        <v>0</v>
      </c>
      <c r="H6" s="19" t="str">
        <f t="shared" si="3"/>
        <v>山形県　寒河江市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67.81</v>
      </c>
      <c r="P6" s="20">
        <f t="shared" si="3"/>
        <v>3.37</v>
      </c>
      <c r="Q6" s="20">
        <f t="shared" si="3"/>
        <v>83.29</v>
      </c>
      <c r="R6" s="20">
        <f t="shared" si="3"/>
        <v>3685</v>
      </c>
      <c r="S6" s="20">
        <f t="shared" si="3"/>
        <v>39417</v>
      </c>
      <c r="T6" s="20">
        <f t="shared" si="3"/>
        <v>139.03</v>
      </c>
      <c r="U6" s="20">
        <f t="shared" si="3"/>
        <v>283.51</v>
      </c>
      <c r="V6" s="20">
        <f t="shared" si="3"/>
        <v>1320</v>
      </c>
      <c r="W6" s="20">
        <f t="shared" si="3"/>
        <v>0.59</v>
      </c>
      <c r="X6" s="20">
        <f t="shared" si="3"/>
        <v>2237.29</v>
      </c>
      <c r="Y6" s="21">
        <f>IF(Y7="",NA(),Y7)</f>
        <v>100.53</v>
      </c>
      <c r="Z6" s="21">
        <f t="shared" ref="Z6:AH6" si="4">IF(Z7="",NA(),Z7)</f>
        <v>132.51</v>
      </c>
      <c r="AA6" s="21">
        <f t="shared" si="4"/>
        <v>169.43</v>
      </c>
      <c r="AB6" s="21">
        <f t="shared" si="4"/>
        <v>199.38</v>
      </c>
      <c r="AC6" s="21">
        <f t="shared" si="4"/>
        <v>200.02</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6.65</v>
      </c>
      <c r="AV6" s="21">
        <f t="shared" ref="AV6:BD6" si="6">IF(AV7="",NA(),AV7)</f>
        <v>11.95</v>
      </c>
      <c r="AW6" s="21">
        <f t="shared" si="6"/>
        <v>7.95</v>
      </c>
      <c r="AX6" s="21">
        <f t="shared" si="6"/>
        <v>61.42</v>
      </c>
      <c r="AY6" s="21">
        <f t="shared" si="6"/>
        <v>113.31</v>
      </c>
      <c r="AZ6" s="21">
        <f t="shared" si="6"/>
        <v>44.24</v>
      </c>
      <c r="BA6" s="21">
        <f t="shared" si="6"/>
        <v>43.07</v>
      </c>
      <c r="BB6" s="21">
        <f t="shared" si="6"/>
        <v>45.42</v>
      </c>
      <c r="BC6" s="21">
        <f t="shared" si="6"/>
        <v>50.63</v>
      </c>
      <c r="BD6" s="21">
        <f t="shared" si="6"/>
        <v>53.28</v>
      </c>
      <c r="BE6" s="20" t="str">
        <f>IF(BE7="","",IF(BE7="-","【-】","【"&amp;SUBSTITUTE(TEXT(BE7,"#,##0.00"),"-","△")&amp;"】"))</f>
        <v>【50.90】</v>
      </c>
      <c r="BF6" s="21">
        <f>IF(BF7="",NA(),BF7)</f>
        <v>3038.88</v>
      </c>
      <c r="BG6" s="21">
        <f t="shared" ref="BG6:BO6" si="7">IF(BG7="",NA(),BG7)</f>
        <v>2885.84</v>
      </c>
      <c r="BH6" s="21">
        <f t="shared" si="7"/>
        <v>2632.74</v>
      </c>
      <c r="BI6" s="21">
        <f t="shared" si="7"/>
        <v>2695.7</v>
      </c>
      <c r="BJ6" s="21">
        <f t="shared" si="7"/>
        <v>2495.8200000000002</v>
      </c>
      <c r="BK6" s="21">
        <f t="shared" si="7"/>
        <v>1258.43</v>
      </c>
      <c r="BL6" s="21">
        <f t="shared" si="7"/>
        <v>1163.75</v>
      </c>
      <c r="BM6" s="21">
        <f t="shared" si="7"/>
        <v>1195.47</v>
      </c>
      <c r="BN6" s="21">
        <f t="shared" si="7"/>
        <v>1168.69</v>
      </c>
      <c r="BO6" s="21">
        <f t="shared" si="7"/>
        <v>1142.44</v>
      </c>
      <c r="BP6" s="20" t="str">
        <f>IF(BP7="","",IF(BP7="-","【-】","【"&amp;SUBSTITUTE(TEXT(BP7,"#,##0.00"),"-","△")&amp;"】"))</f>
        <v>【1,099.15】</v>
      </c>
      <c r="BQ6" s="21">
        <f>IF(BQ7="",NA(),BQ7)</f>
        <v>101.92</v>
      </c>
      <c r="BR6" s="21">
        <f t="shared" ref="BR6:BZ6" si="8">IF(BR7="",NA(),BR7)</f>
        <v>98.48</v>
      </c>
      <c r="BS6" s="21">
        <f t="shared" si="8"/>
        <v>113.69</v>
      </c>
      <c r="BT6" s="21">
        <f t="shared" si="8"/>
        <v>100</v>
      </c>
      <c r="BU6" s="21">
        <f t="shared" si="8"/>
        <v>100</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157.54</v>
      </c>
      <c r="CC6" s="21">
        <f t="shared" ref="CC6:CK6" si="9">IF(CC7="",NA(),CC7)</f>
        <v>192.65</v>
      </c>
      <c r="CD6" s="21">
        <f t="shared" si="9"/>
        <v>155.49</v>
      </c>
      <c r="CE6" s="21">
        <f t="shared" si="9"/>
        <v>177.22</v>
      </c>
      <c r="CF6" s="21">
        <f t="shared" si="9"/>
        <v>175.41</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73.849999999999994</v>
      </c>
      <c r="CY6" s="21">
        <f t="shared" ref="CY6:DG6" si="11">IF(CY7="",NA(),CY7)</f>
        <v>74.34</v>
      </c>
      <c r="CZ6" s="21">
        <f t="shared" si="11"/>
        <v>78.349999999999994</v>
      </c>
      <c r="DA6" s="21">
        <f t="shared" si="11"/>
        <v>77.8</v>
      </c>
      <c r="DB6" s="21">
        <f t="shared" si="11"/>
        <v>78.94</v>
      </c>
      <c r="DC6" s="21">
        <f t="shared" si="11"/>
        <v>84.19</v>
      </c>
      <c r="DD6" s="21">
        <f t="shared" si="11"/>
        <v>84.34</v>
      </c>
      <c r="DE6" s="21">
        <f t="shared" si="11"/>
        <v>84.34</v>
      </c>
      <c r="DF6" s="21">
        <f t="shared" si="11"/>
        <v>84.73</v>
      </c>
      <c r="DG6" s="21">
        <f t="shared" si="11"/>
        <v>84.21</v>
      </c>
      <c r="DH6" s="20" t="str">
        <f>IF(DH7="","",IF(DH7="-","【-】","【"&amp;SUBSTITUTE(TEXT(DH7,"#,##0.00"),"-","△")&amp;"】"))</f>
        <v>【86.31】</v>
      </c>
      <c r="DI6" s="21">
        <f>IF(DI7="",NA(),DI7)</f>
        <v>2.91</v>
      </c>
      <c r="DJ6" s="21">
        <f t="shared" ref="DJ6:DR6" si="12">IF(DJ7="",NA(),DJ7)</f>
        <v>5.74</v>
      </c>
      <c r="DK6" s="21">
        <f t="shared" si="12"/>
        <v>8.52</v>
      </c>
      <c r="DL6" s="21">
        <f t="shared" si="12"/>
        <v>11.26</v>
      </c>
      <c r="DM6" s="21">
        <f t="shared" si="12"/>
        <v>14.01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62065</v>
      </c>
      <c r="D7" s="23">
        <v>46</v>
      </c>
      <c r="E7" s="23">
        <v>17</v>
      </c>
      <c r="F7" s="23">
        <v>4</v>
      </c>
      <c r="G7" s="23">
        <v>0</v>
      </c>
      <c r="H7" s="23" t="s">
        <v>96</v>
      </c>
      <c r="I7" s="23" t="s">
        <v>97</v>
      </c>
      <c r="J7" s="23" t="s">
        <v>98</v>
      </c>
      <c r="K7" s="23" t="s">
        <v>99</v>
      </c>
      <c r="L7" s="23" t="s">
        <v>100</v>
      </c>
      <c r="M7" s="23" t="s">
        <v>101</v>
      </c>
      <c r="N7" s="24" t="s">
        <v>102</v>
      </c>
      <c r="O7" s="24">
        <v>67.81</v>
      </c>
      <c r="P7" s="24">
        <v>3.37</v>
      </c>
      <c r="Q7" s="24">
        <v>83.29</v>
      </c>
      <c r="R7" s="24">
        <v>3685</v>
      </c>
      <c r="S7" s="24">
        <v>39417</v>
      </c>
      <c r="T7" s="24">
        <v>139.03</v>
      </c>
      <c r="U7" s="24">
        <v>283.51</v>
      </c>
      <c r="V7" s="24">
        <v>1320</v>
      </c>
      <c r="W7" s="24">
        <v>0.59</v>
      </c>
      <c r="X7" s="24">
        <v>2237.29</v>
      </c>
      <c r="Y7" s="24">
        <v>100.53</v>
      </c>
      <c r="Z7" s="24">
        <v>132.51</v>
      </c>
      <c r="AA7" s="24">
        <v>169.43</v>
      </c>
      <c r="AB7" s="24">
        <v>199.38</v>
      </c>
      <c r="AC7" s="24">
        <v>200.02</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6.65</v>
      </c>
      <c r="AV7" s="24">
        <v>11.95</v>
      </c>
      <c r="AW7" s="24">
        <v>7.95</v>
      </c>
      <c r="AX7" s="24">
        <v>61.42</v>
      </c>
      <c r="AY7" s="24">
        <v>113.31</v>
      </c>
      <c r="AZ7" s="24">
        <v>44.24</v>
      </c>
      <c r="BA7" s="24">
        <v>43.07</v>
      </c>
      <c r="BB7" s="24">
        <v>45.42</v>
      </c>
      <c r="BC7" s="24">
        <v>50.63</v>
      </c>
      <c r="BD7" s="24">
        <v>53.28</v>
      </c>
      <c r="BE7" s="24">
        <v>50.9</v>
      </c>
      <c r="BF7" s="24">
        <v>3038.88</v>
      </c>
      <c r="BG7" s="24">
        <v>2885.84</v>
      </c>
      <c r="BH7" s="24">
        <v>2632.74</v>
      </c>
      <c r="BI7" s="24">
        <v>2695.7</v>
      </c>
      <c r="BJ7" s="24">
        <v>2495.8200000000002</v>
      </c>
      <c r="BK7" s="24">
        <v>1258.43</v>
      </c>
      <c r="BL7" s="24">
        <v>1163.75</v>
      </c>
      <c r="BM7" s="24">
        <v>1195.47</v>
      </c>
      <c r="BN7" s="24">
        <v>1168.69</v>
      </c>
      <c r="BO7" s="24">
        <v>1142.44</v>
      </c>
      <c r="BP7" s="24">
        <v>1099.1500000000001</v>
      </c>
      <c r="BQ7" s="24">
        <v>101.92</v>
      </c>
      <c r="BR7" s="24">
        <v>98.48</v>
      </c>
      <c r="BS7" s="24">
        <v>113.69</v>
      </c>
      <c r="BT7" s="24">
        <v>100</v>
      </c>
      <c r="BU7" s="24">
        <v>100</v>
      </c>
      <c r="BV7" s="24">
        <v>73.36</v>
      </c>
      <c r="BW7" s="24">
        <v>72.599999999999994</v>
      </c>
      <c r="BX7" s="24">
        <v>69.430000000000007</v>
      </c>
      <c r="BY7" s="24">
        <v>70.709999999999994</v>
      </c>
      <c r="BZ7" s="24">
        <v>66.63</v>
      </c>
      <c r="CA7" s="24">
        <v>72.92</v>
      </c>
      <c r="CB7" s="24">
        <v>157.54</v>
      </c>
      <c r="CC7" s="24">
        <v>192.65</v>
      </c>
      <c r="CD7" s="24">
        <v>155.49</v>
      </c>
      <c r="CE7" s="24">
        <v>177.22</v>
      </c>
      <c r="CF7" s="24">
        <v>175.41</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73.849999999999994</v>
      </c>
      <c r="CY7" s="24">
        <v>74.34</v>
      </c>
      <c r="CZ7" s="24">
        <v>78.349999999999994</v>
      </c>
      <c r="DA7" s="24">
        <v>77.8</v>
      </c>
      <c r="DB7" s="24">
        <v>78.94</v>
      </c>
      <c r="DC7" s="24">
        <v>84.19</v>
      </c>
      <c r="DD7" s="24">
        <v>84.34</v>
      </c>
      <c r="DE7" s="24">
        <v>84.34</v>
      </c>
      <c r="DF7" s="24">
        <v>84.73</v>
      </c>
      <c r="DG7" s="24">
        <v>84.21</v>
      </c>
      <c r="DH7" s="24">
        <v>86.31</v>
      </c>
      <c r="DI7" s="24">
        <v>2.91</v>
      </c>
      <c r="DJ7" s="24">
        <v>5.74</v>
      </c>
      <c r="DK7" s="24">
        <v>8.52</v>
      </c>
      <c r="DL7" s="24">
        <v>11.26</v>
      </c>
      <c r="DM7" s="24">
        <v>14.01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川越 貴之</cp:lastModifiedBy>
  <cp:lastPrinted>2026-01-20T01:31:41Z</cp:lastPrinted>
  <dcterms:created xsi:type="dcterms:W3CDTF">2025-12-23T06:09:12Z</dcterms:created>
  <dcterms:modified xsi:type="dcterms:W3CDTF">2026-01-20T01:49:40Z</dcterms:modified>
  <cp:category/>
</cp:coreProperties>
</file>