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l-sv01\課共有\085.上下水道課\経営企画係\✐報告物関係✎\財政課\経営比較分析\R7（R6決算）\02回答\"/>
    </mc:Choice>
  </mc:AlternateContent>
  <xr:revisionPtr revIDLastSave="0" documentId="13_ncr:1_{1A507BE7-9929-4B79-B891-B3E52FA5DEA1}" xr6:coauthVersionLast="47" xr6:coauthVersionMax="47" xr10:uidLastSave="{00000000-0000-0000-0000-000000000000}"/>
  <workbookProtection workbookAlgorithmName="SHA-512" workbookHashValue="/NSeK+l+2E7VKw7/jLXcZJdf2VitRnSVlAU3xTacg3Z0j4qbdYyeR7nrvwrQleTUcngTanSaJtF/fcsjBxDXIQ==" workbookSaltValue="0tAzHPCTUtTo4nwC8eNDz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BB10" i="4"/>
  <c r="AT10" i="4"/>
  <c r="P10" i="4"/>
  <c r="W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<sst xmlns="http://schemas.openxmlformats.org/spreadsheetml/2006/main" count="231" uniqueCount="116">
  <si>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</si>
  <si>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</si>
  <si>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</si>
  <si>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</si>
  <si>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</si>
  <si>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</si>
  <si>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</si>
  <si>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</si>
  <si>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</si>
  <si>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</si>
  <si>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</si>
  <si>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</si>
  <si>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</si>
  <si>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</si>
  <si>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</si>
  <si>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</si>
  <si>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</si>
  <si>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</si>
  <si>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</si>
  <si>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</si>
  <si>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</si>
  <si>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</si>
  <si>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</si>
  <si>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</si>
  <si>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</si>
  <si>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</si>
  <si>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</si>
  <si>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</si>
  <si>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</si>
  <si>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</si>
  <si>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</si>
  <si>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</si>
  <si>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</si>
  <si>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</si>
  <si>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</si>
  <si>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</si>
  <si>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</si>
  <si>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</si>
  <si>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</si>
  <si>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</si>
  <si>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</si>
  <si>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</si>
  <si>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</si>
  <si>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</si>
  <si>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</si>
  <si>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</si>
  <si>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</si>
  <si>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</si>
  <si>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</si>
  <si>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</si>
  <si>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</si>
  <si>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</si>
  <si>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</si>
  <si>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</si>
  <si>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</si>
  <si>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</si>
  <si>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</si>
  <si>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</si>
  <si>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</si>
  <si>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</si>
  <si>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</si>
  <si>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</si>
  <si>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</si>
  <si>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</si>
  <si>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</si>
  <si>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</si>
  <si>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</si>
  <si>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</si>
  <si>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</si>
  <si>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</si>
  <si>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</si>
  <si>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</si>
  <si>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</si>
  <si>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</si>
  <si>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</si>
  <si>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</si>
  <si>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</si>
  <si>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</si>
  <si>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</si>
  <si>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</si>
  <si>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</si>
  <si>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</si>
  <si>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</si>
  <si>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</si>
  <si>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</si>
  <si>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</si>
  <si>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</si>
  <si>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</si>
  <si>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</si>
  <si>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</si>
  <si>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</si>
  <si>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</si>
  <si>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</si>
  <si>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</si>
  <si>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</si>
  <si>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</si>
  <si>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寒河江市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</si>
  <si>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</si>
  <si>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</si>
  <si>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</si>
  <si>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</si>
  <si>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</si>
  <si>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</si>
  <si>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</si>
  <si>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</si>
  <si>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</si>
  <si>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</si>
  <si>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</si>
  <si>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</si>
  <si>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</si>
  <si>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</si>
  <si>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</si>
  <si>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</si>
  <si>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類似団体平均値を下回る数値となっている。今後、法定耐用年数を迎える管渠等の増加が見込まれるため、財源を確保したうえで、計画的な更新工事を実施していく必要がある。</t>
    <phoneticPr fontId="4"/>
  </si>
  <si>
    <t>　料金収入については新規の下水道への接続による増加が見込まれるが、節水意識の高まりや人口減少等、減少する要因もあり、大幅な増加は見込めない。
　一方で、施設や管渠の老朽化に伴う維持管理費や更新費の増加が見込まれるため経営環境の悪化が懸念される。
　今後の安定的な下水道サービス提供のためには経費削減の徹底や料金収入の確保等を図っていくことが重要である。
　以上のことから、より一層の経営改善に取組み、健全経営を目指していく。</t>
    <phoneticPr fontId="4"/>
  </si>
  <si>
    <t>①経常収支比率、⑤経費回収率
　経常収支比率は100％を超えているため単年度の収支は黒字である。また、経費回収率は汚水処理費の増により100％を下回った。安定した経営を続けるためには、料金収入の更なる増加に向けた普及促進や汚水処理費の削減等の経営改善を図る必要がある。
③流動比率
　令和5年度に比べ3.62ポイント減少している。要因としては流動資産（現金・預金）が減少したことがあげられる。依然として類似団体平均値よりも低い数値となっており、支払能力を高める経営改善策を取る必要があり、具体的には単年度の企業債発行額を償還額の範囲内に抑える等して、流動負債の削減を図っていく。
④企業債残高対事業規模比率
　令和5年度に比べ69.06ポイント減少した。その要因としては企業債残高が減少したことがあげられる。今後も企業債の償還額を超えない範囲で借入を実施し、発行額及び残高の適正化を図っていく。
⑥汚水処理原価
　昨年度と同様に類似団体平均値を上回っている。新規の下水道への接続件数が増加することが見込まれる一方で、物価上昇により維持管理費等の増加も見込まれるため、より一層の経費及び不明水の削減に努めていく。
⑦施設利用率
　類似団体平均値より高い数値となっている。汚水処理人口は将来的に減少していく見込みであり過大なスペックとなる可能性があることから、施設更新においてはダウンサイジングの検討が必要である。
⑧水洗化率
　類似団体平均値を上回ってはいるが、依然として100％には届いていないため個別訪問を定期的に行う等、普及促進活動を継続し、水洗化率の向上を図る。</t>
    <rPh sb="57" eb="62">
      <t>オスイショリヒ</t>
    </rPh>
    <rPh sb="63" eb="64">
      <t>ゾウ</t>
    </rPh>
    <rPh sb="72" eb="74">
      <t>シタマワ</t>
    </rPh>
    <rPh sb="158" eb="160">
      <t>ゲンショウ</t>
    </rPh>
    <rPh sb="183" eb="185">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</si>
</sst>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2C-47AC-A12D-4013C905461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0.09</c:v>
                </c:pt>
                <c:pt idx="4">
                  <c:v>0.15</c:v>
                </c:pt>
              </c:numCache>
            </c:numRef>
          </c:val>
          <c:smooth val="0"/>
          <c:extLst>
            <c:ext xmlns:c16="http://schemas.microsoft.com/office/drawing/2014/chart" uri="{C3380CC4-5D6E-409C-BE32-E72D297353CC}">
              <c16:uniqueId val="{00000001-B32C-47AC-A12D-4013C905461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65.06</c:v>
                </c:pt>
                <c:pt idx="1">
                  <c:v>62.13</c:v>
                </c:pt>
                <c:pt idx="2">
                  <c:v>66.77</c:v>
                </c:pt>
                <c:pt idx="3">
                  <c:v>71.680000000000007</c:v>
                </c:pt>
                <c:pt idx="4">
                  <c:v>72.69</c:v>
                </c:pt>
              </c:numCache>
            </c:numRef>
          </c:val>
          <c:extLst>
            <c:ext xmlns:c16="http://schemas.microsoft.com/office/drawing/2014/chart" uri="{C3380CC4-5D6E-409C-BE32-E72D297353CC}">
              <c16:uniqueId val="{00000000-1BC5-438C-8616-94EB954E2C9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56.51</c:v>
                </c:pt>
                <c:pt idx="4">
                  <c:v>56.85</c:v>
                </c:pt>
              </c:numCache>
            </c:numRef>
          </c:val>
          <c:smooth val="0"/>
          <c:extLst>
            <c:ext xmlns:c16="http://schemas.microsoft.com/office/drawing/2014/chart" uri="{C3380CC4-5D6E-409C-BE32-E72D297353CC}">
              <c16:uniqueId val="{00000001-1BC5-438C-8616-94EB954E2C9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91.32</c:v>
                </c:pt>
                <c:pt idx="1">
                  <c:v>91.91</c:v>
                </c:pt>
                <c:pt idx="2">
                  <c:v>92.19</c:v>
                </c:pt>
                <c:pt idx="3">
                  <c:v>93.27</c:v>
                </c:pt>
                <c:pt idx="4">
                  <c:v>93.51</c:v>
                </c:pt>
              </c:numCache>
            </c:numRef>
          </c:val>
          <c:extLst>
            <c:ext xmlns:c16="http://schemas.microsoft.com/office/drawing/2014/chart" uri="{C3380CC4-5D6E-409C-BE32-E72D297353CC}">
              <c16:uniqueId val="{00000000-7992-4E4E-9983-BB9321138FF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90.62</c:v>
                </c:pt>
                <c:pt idx="4">
                  <c:v>90.79</c:v>
                </c:pt>
              </c:numCache>
            </c:numRef>
          </c:val>
          <c:smooth val="0"/>
          <c:extLst>
            <c:ext xmlns:c16="http://schemas.microsoft.com/office/drawing/2014/chart" uri="{C3380CC4-5D6E-409C-BE32-E72D297353CC}">
              <c16:uniqueId val="{00000001-7992-4E4E-9983-BB9321138FF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102.05</c:v>
                </c:pt>
                <c:pt idx="1">
                  <c:v>102.44</c:v>
                </c:pt>
                <c:pt idx="2">
                  <c:v>101.37</c:v>
                </c:pt>
                <c:pt idx="3">
                  <c:v>102.07</c:v>
                </c:pt>
                <c:pt idx="4">
                  <c:v>101.42</c:v>
                </c:pt>
              </c:numCache>
            </c:numRef>
          </c:val>
          <c:extLst>
            <c:ext xmlns:c16="http://schemas.microsoft.com/office/drawing/2014/chart" uri="{C3380CC4-5D6E-409C-BE32-E72D297353CC}">
              <c16:uniqueId val="{00000000-BD9B-4594-A157-01EBC1DDA2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106.53</c:v>
                </c:pt>
                <c:pt idx="4">
                  <c:v>105.5</c:v>
                </c:pt>
              </c:numCache>
            </c:numRef>
          </c:val>
          <c:smooth val="0"/>
          <c:extLst>
            <c:ext xmlns:c16="http://schemas.microsoft.com/office/drawing/2014/chart" uri="{C3380CC4-5D6E-409C-BE32-E72D297353CC}">
              <c16:uniqueId val="{00000001-BD9B-4594-A157-01EBC1DDA2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4.08</c:v>
                </c:pt>
                <c:pt idx="1">
                  <c:v>8.0399999999999991</c:v>
                </c:pt>
                <c:pt idx="2">
                  <c:v>11.62</c:v>
                </c:pt>
                <c:pt idx="3">
                  <c:v>15.12</c:v>
                </c:pt>
                <c:pt idx="4">
                  <c:v>18.489999999999998</c:v>
                </c:pt>
              </c:numCache>
            </c:numRef>
          </c:val>
          <c:extLst>
            <c:ext xmlns:c16="http://schemas.microsoft.com/office/drawing/2014/chart" uri="{C3380CC4-5D6E-409C-BE32-E72D297353CC}">
              <c16:uniqueId val="{00000000-867E-43E2-98A8-D6341992FEF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26.9</c:v>
                </c:pt>
                <c:pt idx="4">
                  <c:v>28.47</c:v>
                </c:pt>
              </c:numCache>
            </c:numRef>
          </c:val>
          <c:smooth val="0"/>
          <c:extLst>
            <c:ext xmlns:c16="http://schemas.microsoft.com/office/drawing/2014/chart" uri="{C3380CC4-5D6E-409C-BE32-E72D297353CC}">
              <c16:uniqueId val="{00000001-867E-43E2-98A8-D6341992FEF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B7-4A86-91CB-9D4EFED555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2.08</c:v>
                </c:pt>
                <c:pt idx="4">
                  <c:v>1.87</c:v>
                </c:pt>
              </c:numCache>
            </c:numRef>
          </c:val>
          <c:smooth val="0"/>
          <c:extLst>
            <c:ext xmlns:c16="http://schemas.microsoft.com/office/drawing/2014/chart" uri="{C3380CC4-5D6E-409C-BE32-E72D297353CC}">
              <c16:uniqueId val="{00000001-65B7-4A86-91CB-9D4EFED555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CF-41F3-89E6-32606BCBFA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18.41</c:v>
                </c:pt>
                <c:pt idx="4">
                  <c:v>16.91</c:v>
                </c:pt>
              </c:numCache>
            </c:numRef>
          </c:val>
          <c:smooth val="0"/>
          <c:extLst>
            <c:ext xmlns:c16="http://schemas.microsoft.com/office/drawing/2014/chart" uri="{C3380CC4-5D6E-409C-BE32-E72D297353CC}">
              <c16:uniqueId val="{00000001-0BCF-41F3-89E6-32606BCBFA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39.24</c:v>
                </c:pt>
                <c:pt idx="1">
                  <c:v>48.33</c:v>
                </c:pt>
                <c:pt idx="2">
                  <c:v>36.58</c:v>
                </c:pt>
                <c:pt idx="3">
                  <c:v>50.97</c:v>
                </c:pt>
                <c:pt idx="4">
                  <c:v>47.35</c:v>
                </c:pt>
              </c:numCache>
            </c:numRef>
          </c:val>
          <c:extLst>
            <c:ext xmlns:c16="http://schemas.microsoft.com/office/drawing/2014/chart" uri="{C3380CC4-5D6E-409C-BE32-E72D297353CC}">
              <c16:uniqueId val="{00000000-36BF-4CC9-BEA7-49B2FB7A442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74.790000000000006</c:v>
                </c:pt>
                <c:pt idx="4">
                  <c:v>73.930000000000007</c:v>
                </c:pt>
              </c:numCache>
            </c:numRef>
          </c:val>
          <c:smooth val="0"/>
          <c:extLst>
            <c:ext xmlns:c16="http://schemas.microsoft.com/office/drawing/2014/chart" uri="{C3380CC4-5D6E-409C-BE32-E72D297353CC}">
              <c16:uniqueId val="{00000001-36BF-4CC9-BEA7-49B2FB7A442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1258.27</c:v>
                </c:pt>
                <c:pt idx="1">
                  <c:v>1216.42</c:v>
                </c:pt>
                <c:pt idx="2">
                  <c:v>1151.9100000000001</c:v>
                </c:pt>
                <c:pt idx="3">
                  <c:v>1062.4000000000001</c:v>
                </c:pt>
                <c:pt idx="4">
                  <c:v>993.34</c:v>
                </c:pt>
              </c:numCache>
            </c:numRef>
          </c:val>
          <c:extLst>
            <c:ext xmlns:c16="http://schemas.microsoft.com/office/drawing/2014/chart" uri="{C3380CC4-5D6E-409C-BE32-E72D297353CC}">
              <c16:uniqueId val="{00000000-8A16-4E0F-B079-3DB0058F4EA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767.56</c:v>
                </c:pt>
                <c:pt idx="4">
                  <c:v>795.22</c:v>
                </c:pt>
              </c:numCache>
            </c:numRef>
          </c:val>
          <c:smooth val="0"/>
          <c:extLst>
            <c:ext xmlns:c16="http://schemas.microsoft.com/office/drawing/2014/chart" uri="{C3380CC4-5D6E-409C-BE32-E72D297353CC}">
              <c16:uniqueId val="{00000001-8A16-4E0F-B079-3DB0058F4EA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100.62</c:v>
                </c:pt>
                <c:pt idx="1">
                  <c:v>97.96</c:v>
                </c:pt>
                <c:pt idx="2">
                  <c:v>97.91</c:v>
                </c:pt>
                <c:pt idx="3">
                  <c:v>100</c:v>
                </c:pt>
                <c:pt idx="4">
                  <c:v>98.55</c:v>
                </c:pt>
              </c:numCache>
            </c:numRef>
          </c:val>
          <c:extLst>
            <c:ext xmlns:c16="http://schemas.microsoft.com/office/drawing/2014/chart" uri="{C3380CC4-5D6E-409C-BE32-E72D297353CC}">
              <c16:uniqueId val="{00000000-7255-497B-8B40-A7E0AB994CB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90.23</c:v>
                </c:pt>
                <c:pt idx="4">
                  <c:v>90.78</c:v>
                </c:pt>
              </c:numCache>
            </c:numRef>
          </c:val>
          <c:smooth val="0"/>
          <c:extLst>
            <c:ext xmlns:c16="http://schemas.microsoft.com/office/drawing/2014/chart" uri="{C3380CC4-5D6E-409C-BE32-E72D297353CC}">
              <c16:uniqueId val="{00000001-7255-497B-8B40-A7E0AB994CB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179.69</c:v>
                </c:pt>
                <c:pt idx="1">
                  <c:v>184.64</c:v>
                </c:pt>
                <c:pt idx="2">
                  <c:v>185.39</c:v>
                </c:pt>
                <c:pt idx="3">
                  <c:v>177.24</c:v>
                </c:pt>
                <c:pt idx="4">
                  <c:v>177.97</c:v>
                </c:pt>
              </c:numCache>
            </c:numRef>
          </c:val>
          <c:extLst>
            <c:ext xmlns:c16="http://schemas.microsoft.com/office/drawing/2014/chart" uri="{C3380CC4-5D6E-409C-BE32-E72D297353CC}">
              <c16:uniqueId val="{00000000-E6DD-4D56-B4C8-6A86FCDE68C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170.2</c:v>
                </c:pt>
                <c:pt idx="4">
                  <c:v>170.83</c:v>
                </c:pt>
              </c:numCache>
            </c:numRef>
          </c:val>
          <c:smooth val="0"/>
          <c:extLst>
            <c:ext xmlns:c16="http://schemas.microsoft.com/office/drawing/2014/chart" uri="{C3380CC4-5D6E-409C-BE32-E72D297353CC}">
              <c16:uniqueId val="{00000001-E6DD-4D56-B4C8-6A86FCDE68C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Y12" zoomScaleNormal="100" workbookViewId="0">
      <selection activeCell="CJ34" sqref="CJ3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山形県　寒河江市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54">
        <f>データ!S6</f>
        <v>39417</v>
      </c>
      <c r="AM8" s="54"/>
      <c r="AN8" s="54"/>
      <c r="AO8" s="54"/>
      <c r="AP8" s="54"/>
      <c r="AQ8" s="54"/>
      <c r="AR8" s="54"/>
      <c r="AS8" s="54"/>
      <c r="AT8" s="53">
        <f>データ!T6</f>
        <v>139.03</v>
      </c>
      <c r="AU8" s="53"/>
      <c r="AV8" s="53"/>
      <c r="AW8" s="53"/>
      <c r="AX8" s="53"/>
      <c r="AY8" s="53"/>
      <c r="AZ8" s="53"/>
      <c r="BA8" s="53"/>
      <c r="BB8" s="53">
        <f>データ!U6</f>
        <v>283.51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67.47</v>
      </c>
      <c r="J10" s="53"/>
      <c r="K10" s="53"/>
      <c r="L10" s="53"/>
      <c r="M10" s="53"/>
      <c r="N10" s="53"/>
      <c r="O10" s="53"/>
      <c r="P10" s="53">
        <f>データ!P6</f>
        <v>75.75</v>
      </c>
      <c r="Q10" s="53"/>
      <c r="R10" s="53"/>
      <c r="S10" s="53"/>
      <c r="T10" s="53"/>
      <c r="U10" s="53"/>
      <c r="V10" s="53"/>
      <c r="W10" s="53">
        <f>データ!Q6</f>
        <v>83.29</v>
      </c>
      <c r="X10" s="53"/>
      <c r="Y10" s="53"/>
      <c r="Z10" s="53"/>
      <c r="AA10" s="53"/>
      <c r="AB10" s="53"/>
      <c r="AC10" s="53"/>
      <c r="AD10" s="54">
        <f>データ!R6</f>
        <v>3685</v>
      </c>
      <c r="AE10" s="54"/>
      <c r="AF10" s="54"/>
      <c r="AG10" s="54"/>
      <c r="AH10" s="54"/>
      <c r="AI10" s="54"/>
      <c r="AJ10" s="54"/>
      <c r="AK10" s="2"/>
      <c r="AL10" s="54">
        <f>データ!V6</f>
        <v>29710</v>
      </c>
      <c r="AM10" s="54"/>
      <c r="AN10" s="54"/>
      <c r="AO10" s="54"/>
      <c r="AP10" s="54"/>
      <c r="AQ10" s="54"/>
      <c r="AR10" s="54"/>
      <c r="AS10" s="54"/>
      <c r="AT10" s="53">
        <f>データ!W6</f>
        <v>10.63</v>
      </c>
      <c r="AU10" s="53"/>
      <c r="AV10" s="53"/>
      <c r="AW10" s="53"/>
      <c r="AX10" s="53"/>
      <c r="AY10" s="53"/>
      <c r="AZ10" s="53"/>
      <c r="BA10" s="53"/>
      <c r="BB10" s="53">
        <f>データ!X6</f>
        <v>2794.92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THF7OLppxtkTbvVnTXvFZoi+oxsd0RDHOdXDmNkc/tdXHQBhSyPLGNphZGAuIoe0zyQtKAx4lx4xG6X1zOuRg==" saltValue="hD4K2LiPxLKq9IHoTaMC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62065</v>
      </c>
      <c r="D6" s="19">
        <f t="shared" si="3"/>
        <v>46</v>
      </c>
      <c r="E6" s="19">
        <f t="shared" si="3"/>
        <v>17</v>
      </c>
      <c r="F6" s="19">
        <f t="shared" si="3"/>
        <v>1</v>
      </c>
      <c r="G6" s="19">
        <f t="shared" si="3"/>
        <v>0</v>
      </c>
      <c r="H6" s="19" t="str">
        <f t="shared" si="3"/>
        <v>山形県　寒河江市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67.47</v>
      </c>
      <c r="P6" s="20">
        <f t="shared" si="3"/>
        <v>75.75</v>
      </c>
      <c r="Q6" s="20">
        <f t="shared" si="3"/>
        <v>83.29</v>
      </c>
      <c r="R6" s="20">
        <f t="shared" si="3"/>
        <v>3685</v>
      </c>
      <c r="S6" s="20">
        <f t="shared" si="3"/>
        <v>39417</v>
      </c>
      <c r="T6" s="20">
        <f t="shared" si="3"/>
        <v>139.03</v>
      </c>
      <c r="U6" s="20">
        <f t="shared" si="3"/>
        <v>283.51</v>
      </c>
      <c r="V6" s="20">
        <f t="shared" si="3"/>
        <v>29710</v>
      </c>
      <c r="W6" s="20">
        <f t="shared" si="3"/>
        <v>10.63</v>
      </c>
      <c r="X6" s="20">
        <f t="shared" si="3"/>
        <v>2794.92</v>
      </c>
      <c r="Y6" s="21">
        <f>IF(Y7="",NA(),Y7)</f>
        <v>102.05</v>
      </c>
      <c r="Z6" s="21">
        <f t="shared" ref="Z6:AH6" si="4">IF(Z7="",NA(),Z7)</f>
        <v>102.44</v>
      </c>
      <c r="AA6" s="21">
        <f t="shared" si="4"/>
        <v>101.37</v>
      </c>
      <c r="AB6" s="21">
        <f t="shared" si="4"/>
        <v>102.07</v>
      </c>
      <c r="AC6" s="21">
        <f t="shared" si="4"/>
        <v>101.42</v>
      </c>
      <c r="AD6" s="21">
        <f t="shared" si="4"/>
        <v>107.85</v>
      </c>
      <c r="AE6" s="21">
        <f t="shared" si="4"/>
        <v>108.04</v>
      </c>
      <c r="AF6" s="21">
        <f t="shared" si="4"/>
        <v>107.49</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18.41</v>
      </c>
      <c r="AS6" s="21">
        <f t="shared" si="5"/>
        <v>16.91</v>
      </c>
      <c r="AT6" s="20" t="str">
        <f>IF(AT7="","",IF(AT7="-","【-】","【"&amp;SUBSTITUTE(TEXT(AT7,"#,##0.00"),"-","△")&amp;"】"))</f>
        <v>【3.12】</v>
      </c>
      <c r="AU6" s="21">
        <f>IF(AU7="",NA(),AU7)</f>
        <v>39.24</v>
      </c>
      <c r="AV6" s="21">
        <f t="shared" ref="AV6:BD6" si="6">IF(AV7="",NA(),AV7)</f>
        <v>48.33</v>
      </c>
      <c r="AW6" s="21">
        <f t="shared" si="6"/>
        <v>36.58</v>
      </c>
      <c r="AX6" s="21">
        <f t="shared" si="6"/>
        <v>50.97</v>
      </c>
      <c r="AY6" s="21">
        <f t="shared" si="6"/>
        <v>47.35</v>
      </c>
      <c r="AZ6" s="21">
        <f t="shared" si="6"/>
        <v>67.930000000000007</v>
      </c>
      <c r="BA6" s="21">
        <f t="shared" si="6"/>
        <v>68.53</v>
      </c>
      <c r="BB6" s="21">
        <f t="shared" si="6"/>
        <v>69.180000000000007</v>
      </c>
      <c r="BC6" s="21">
        <f t="shared" si="6"/>
        <v>74.790000000000006</v>
      </c>
      <c r="BD6" s="21">
        <f t="shared" si="6"/>
        <v>73.930000000000007</v>
      </c>
      <c r="BE6" s="20" t="str">
        <f>IF(BE7="","",IF(BE7="-","【-】","【"&amp;SUBSTITUTE(TEXT(BE7,"#,##0.00"),"-","△")&amp;"】"))</f>
        <v>【82.75】</v>
      </c>
      <c r="BF6" s="21">
        <f>IF(BF7="",NA(),BF7)</f>
        <v>1258.27</v>
      </c>
      <c r="BG6" s="21">
        <f t="shared" ref="BG6:BO6" si="7">IF(BG7="",NA(),BG7)</f>
        <v>1216.42</v>
      </c>
      <c r="BH6" s="21">
        <f t="shared" si="7"/>
        <v>1151.9100000000001</v>
      </c>
      <c r="BI6" s="21">
        <f t="shared" si="7"/>
        <v>1062.4000000000001</v>
      </c>
      <c r="BJ6" s="21">
        <f t="shared" si="7"/>
        <v>993.34</v>
      </c>
      <c r="BK6" s="21">
        <f t="shared" si="7"/>
        <v>857.88</v>
      </c>
      <c r="BL6" s="21">
        <f t="shared" si="7"/>
        <v>825.1</v>
      </c>
      <c r="BM6" s="21">
        <f t="shared" si="7"/>
        <v>789.87</v>
      </c>
      <c r="BN6" s="21">
        <f t="shared" si="7"/>
        <v>767.56</v>
      </c>
      <c r="BO6" s="21">
        <f t="shared" si="7"/>
        <v>795.22</v>
      </c>
      <c r="BP6" s="20" t="str">
        <f>IF(BP7="","",IF(BP7="-","【-】","【"&amp;SUBSTITUTE(TEXT(BP7,"#,##0.00"),"-","△")&amp;"】"))</f>
        <v>【602.56】</v>
      </c>
      <c r="BQ6" s="21">
        <f>IF(BQ7="",NA(),BQ7)</f>
        <v>100.62</v>
      </c>
      <c r="BR6" s="21">
        <f t="shared" ref="BR6:BZ6" si="8">IF(BR7="",NA(),BR7)</f>
        <v>97.96</v>
      </c>
      <c r="BS6" s="21">
        <f t="shared" si="8"/>
        <v>97.91</v>
      </c>
      <c r="BT6" s="21">
        <f t="shared" si="8"/>
        <v>100</v>
      </c>
      <c r="BU6" s="21">
        <f t="shared" si="8"/>
        <v>98.55</v>
      </c>
      <c r="BV6" s="21">
        <f t="shared" si="8"/>
        <v>94.97</v>
      </c>
      <c r="BW6" s="21">
        <f t="shared" si="8"/>
        <v>97.07</v>
      </c>
      <c r="BX6" s="21">
        <f t="shared" si="8"/>
        <v>98.06</v>
      </c>
      <c r="BY6" s="21">
        <f t="shared" si="8"/>
        <v>90.23</v>
      </c>
      <c r="BZ6" s="21">
        <f t="shared" si="8"/>
        <v>90.78</v>
      </c>
      <c r="CA6" s="20" t="str">
        <f>IF(CA7="","",IF(CA7="-","【-】","【"&amp;SUBSTITUTE(TEXT(CA7,"#,##0.00"),"-","△")&amp;"】"))</f>
        <v>【97.94】</v>
      </c>
      <c r="CB6" s="21">
        <f>IF(CB7="",NA(),CB7)</f>
        <v>179.69</v>
      </c>
      <c r="CC6" s="21">
        <f t="shared" ref="CC6:CK6" si="9">IF(CC7="",NA(),CC7)</f>
        <v>184.64</v>
      </c>
      <c r="CD6" s="21">
        <f t="shared" si="9"/>
        <v>185.39</v>
      </c>
      <c r="CE6" s="21">
        <f t="shared" si="9"/>
        <v>177.24</v>
      </c>
      <c r="CF6" s="21">
        <f t="shared" si="9"/>
        <v>177.97</v>
      </c>
      <c r="CG6" s="21">
        <f t="shared" si="9"/>
        <v>159.49</v>
      </c>
      <c r="CH6" s="21">
        <f t="shared" si="9"/>
        <v>157.81</v>
      </c>
      <c r="CI6" s="21">
        <f t="shared" si="9"/>
        <v>157.37</v>
      </c>
      <c r="CJ6" s="21">
        <f t="shared" si="9"/>
        <v>170.2</v>
      </c>
      <c r="CK6" s="21">
        <f t="shared" si="9"/>
        <v>170.83</v>
      </c>
      <c r="CL6" s="20" t="str">
        <f>IF(CL7="","",IF(CL7="-","【-】","【"&amp;SUBSTITUTE(TEXT(CL7,"#,##0.00"),"-","△")&amp;"】"))</f>
        <v>【140.98】</v>
      </c>
      <c r="CM6" s="21">
        <f>IF(CM7="",NA(),CM7)</f>
        <v>65.06</v>
      </c>
      <c r="CN6" s="21">
        <f t="shared" ref="CN6:CV6" si="10">IF(CN7="",NA(),CN7)</f>
        <v>62.13</v>
      </c>
      <c r="CO6" s="21">
        <f t="shared" si="10"/>
        <v>66.77</v>
      </c>
      <c r="CP6" s="21">
        <f t="shared" si="10"/>
        <v>71.680000000000007</v>
      </c>
      <c r="CQ6" s="21">
        <f t="shared" si="10"/>
        <v>72.69</v>
      </c>
      <c r="CR6" s="21">
        <f t="shared" si="10"/>
        <v>65.28</v>
      </c>
      <c r="CS6" s="21">
        <f t="shared" si="10"/>
        <v>64.92</v>
      </c>
      <c r="CT6" s="21">
        <f t="shared" si="10"/>
        <v>64.14</v>
      </c>
      <c r="CU6" s="21">
        <f t="shared" si="10"/>
        <v>56.51</v>
      </c>
      <c r="CV6" s="21">
        <f t="shared" si="10"/>
        <v>56.85</v>
      </c>
      <c r="CW6" s="20" t="str">
        <f>IF(CW7="","",IF(CW7="-","【-】","【"&amp;SUBSTITUTE(TEXT(CW7,"#,##0.00"),"-","△")&amp;"】"))</f>
        <v>【60.13】</v>
      </c>
      <c r="CX6" s="21">
        <f>IF(CX7="",NA(),CX7)</f>
        <v>91.32</v>
      </c>
      <c r="CY6" s="21">
        <f t="shared" ref="CY6:DG6" si="11">IF(CY7="",NA(),CY7)</f>
        <v>91.91</v>
      </c>
      <c r="CZ6" s="21">
        <f t="shared" si="11"/>
        <v>92.19</v>
      </c>
      <c r="DA6" s="21">
        <f t="shared" si="11"/>
        <v>93.27</v>
      </c>
      <c r="DB6" s="21">
        <f t="shared" si="11"/>
        <v>93.51</v>
      </c>
      <c r="DC6" s="21">
        <f t="shared" si="11"/>
        <v>92.72</v>
      </c>
      <c r="DD6" s="21">
        <f t="shared" si="11"/>
        <v>92.88</v>
      </c>
      <c r="DE6" s="21">
        <f t="shared" si="11"/>
        <v>92.9</v>
      </c>
      <c r="DF6" s="21">
        <f t="shared" si="11"/>
        <v>90.62</v>
      </c>
      <c r="DG6" s="21">
        <f t="shared" si="11"/>
        <v>90.79</v>
      </c>
      <c r="DH6" s="20" t="str">
        <f>IF(DH7="","",IF(DH7="-","【-】","【"&amp;SUBSTITUTE(TEXT(DH7,"#,##0.00"),"-","△")&amp;"】"))</f>
        <v>【96.00】</v>
      </c>
      <c r="DI6" s="21">
        <f>IF(DI7="",NA(),DI7)</f>
        <v>4.08</v>
      </c>
      <c r="DJ6" s="21">
        <f t="shared" ref="DJ6:DR6" si="12">IF(DJ7="",NA(),DJ7)</f>
        <v>8.0399999999999991</v>
      </c>
      <c r="DK6" s="21">
        <f t="shared" si="12"/>
        <v>11.62</v>
      </c>
      <c r="DL6" s="21">
        <f t="shared" si="12"/>
        <v>15.12</v>
      </c>
      <c r="DM6" s="21">
        <f t="shared" si="12"/>
        <v>18.489999999999998</v>
      </c>
      <c r="DN6" s="21">
        <f t="shared" si="12"/>
        <v>23.79</v>
      </c>
      <c r="DO6" s="21">
        <f t="shared" si="12"/>
        <v>25.66</v>
      </c>
      <c r="DP6" s="21">
        <f t="shared" si="12"/>
        <v>27.46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0.09</v>
      </c>
      <c r="EN6" s="21">
        <f t="shared" si="14"/>
        <v>0.15</v>
      </c>
      <c r="EO6" s="20" t="str">
        <f>IF(EO7="","",IF(EO7="-","【-】","【"&amp;SUBSTITUTE(TEXT(EO7,"#,##0.00"),"-","△")&amp;"】"))</f>
        <v>【0.19】</v>
      </c>
    </row>
    <row r="7" spans="1:148" s="22" customFormat="1" x14ac:dyDescent="0.2">
      <c r="A7" s="14"/>
      <c r="B7" s="23">
        <v>2024</v>
      </c>
      <c r="C7" s="23">
        <v>62065</v>
      </c>
      <c r="D7" s="23">
        <v>46</v>
      </c>
      <c r="E7" s="23">
        <v>17</v>
      </c>
      <c r="F7" s="23">
        <v>1</v>
      </c>
      <c r="G7" s="23">
        <v>0</v>
      </c>
      <c r="H7" s="23" t="s">
        <v>96</v>
      </c>
      <c r="I7" s="23" t="s">
        <v>97</v>
      </c>
      <c r="J7" s="23" t="s">
        <v>98</v>
      </c>
      <c r="K7" s="23" t="s">
        <v>99</v>
      </c>
      <c r="L7" s="23" t="s">
        <v>100</v>
      </c>
      <c r="M7" s="23" t="s">
        <v>101</v>
      </c>
      <c r="N7" s="24" t="s">
        <v>102</v>
      </c>
      <c r="O7" s="24">
        <v>67.47</v>
      </c>
      <c r="P7" s="24">
        <v>75.75</v>
      </c>
      <c r="Q7" s="24">
        <v>83.29</v>
      </c>
      <c r="R7" s="24">
        <v>3685</v>
      </c>
      <c r="S7" s="24">
        <v>39417</v>
      </c>
      <c r="T7" s="24">
        <v>139.03</v>
      </c>
      <c r="U7" s="24">
        <v>283.51</v>
      </c>
      <c r="V7" s="24">
        <v>29710</v>
      </c>
      <c r="W7" s="24">
        <v>10.63</v>
      </c>
      <c r="X7" s="24">
        <v>2794.92</v>
      </c>
      <c r="Y7" s="24">
        <v>102.05</v>
      </c>
      <c r="Z7" s="24">
        <v>102.44</v>
      </c>
      <c r="AA7" s="24">
        <v>101.37</v>
      </c>
      <c r="AB7" s="24">
        <v>102.07</v>
      </c>
      <c r="AC7" s="24">
        <v>101.42</v>
      </c>
      <c r="AD7" s="24">
        <v>107.85</v>
      </c>
      <c r="AE7" s="24">
        <v>108.04</v>
      </c>
      <c r="AF7" s="24">
        <v>107.49</v>
      </c>
      <c r="AG7" s="24">
        <v>106.53</v>
      </c>
      <c r="AH7" s="24">
        <v>105.5</v>
      </c>
      <c r="AI7" s="24">
        <v>105.36</v>
      </c>
      <c r="AJ7" s="24">
        <v>0</v>
      </c>
      <c r="AK7" s="24">
        <v>0</v>
      </c>
      <c r="AL7" s="24">
        <v>0</v>
      </c>
      <c r="AM7" s="24">
        <v>0</v>
      </c>
      <c r="AN7" s="24">
        <v>0</v>
      </c>
      <c r="AO7" s="24">
        <v>4.72</v>
      </c>
      <c r="AP7" s="24">
        <v>4.49</v>
      </c>
      <c r="AQ7" s="24">
        <v>5.41</v>
      </c>
      <c r="AR7" s="24">
        <v>18.41</v>
      </c>
      <c r="AS7" s="24">
        <v>16.91</v>
      </c>
      <c r="AT7" s="24">
        <v>3.12</v>
      </c>
      <c r="AU7" s="24">
        <v>39.24</v>
      </c>
      <c r="AV7" s="24">
        <v>48.33</v>
      </c>
      <c r="AW7" s="24">
        <v>36.58</v>
      </c>
      <c r="AX7" s="24">
        <v>50.97</v>
      </c>
      <c r="AY7" s="24">
        <v>47.35</v>
      </c>
      <c r="AZ7" s="24">
        <v>67.930000000000007</v>
      </c>
      <c r="BA7" s="24">
        <v>68.53</v>
      </c>
      <c r="BB7" s="24">
        <v>69.180000000000007</v>
      </c>
      <c r="BC7" s="24">
        <v>74.790000000000006</v>
      </c>
      <c r="BD7" s="24">
        <v>73.930000000000007</v>
      </c>
      <c r="BE7" s="24">
        <v>82.75</v>
      </c>
      <c r="BF7" s="24">
        <v>1258.27</v>
      </c>
      <c r="BG7" s="24">
        <v>1216.42</v>
      </c>
      <c r="BH7" s="24">
        <v>1151.9100000000001</v>
      </c>
      <c r="BI7" s="24">
        <v>1062.4000000000001</v>
      </c>
      <c r="BJ7" s="24">
        <v>993.34</v>
      </c>
      <c r="BK7" s="24">
        <v>857.88</v>
      </c>
      <c r="BL7" s="24">
        <v>825.1</v>
      </c>
      <c r="BM7" s="24">
        <v>789.87</v>
      </c>
      <c r="BN7" s="24">
        <v>767.56</v>
      </c>
      <c r="BO7" s="24">
        <v>795.22</v>
      </c>
      <c r="BP7" s="24">
        <v>602.55999999999995</v>
      </c>
      <c r="BQ7" s="24">
        <v>100.62</v>
      </c>
      <c r="BR7" s="24">
        <v>97.96</v>
      </c>
      <c r="BS7" s="24">
        <v>97.91</v>
      </c>
      <c r="BT7" s="24">
        <v>100</v>
      </c>
      <c r="BU7" s="24">
        <v>98.55</v>
      </c>
      <c r="BV7" s="24">
        <v>94.97</v>
      </c>
      <c r="BW7" s="24">
        <v>97.07</v>
      </c>
      <c r="BX7" s="24">
        <v>98.06</v>
      </c>
      <c r="BY7" s="24">
        <v>90.23</v>
      </c>
      <c r="BZ7" s="24">
        <v>90.78</v>
      </c>
      <c r="CA7" s="24">
        <v>97.94</v>
      </c>
      <c r="CB7" s="24">
        <v>179.69</v>
      </c>
      <c r="CC7" s="24">
        <v>184.64</v>
      </c>
      <c r="CD7" s="24">
        <v>185.39</v>
      </c>
      <c r="CE7" s="24">
        <v>177.24</v>
      </c>
      <c r="CF7" s="24">
        <v>177.97</v>
      </c>
      <c r="CG7" s="24">
        <v>159.49</v>
      </c>
      <c r="CH7" s="24">
        <v>157.81</v>
      </c>
      <c r="CI7" s="24">
        <v>157.37</v>
      </c>
      <c r="CJ7" s="24">
        <v>170.2</v>
      </c>
      <c r="CK7" s="24">
        <v>170.83</v>
      </c>
      <c r="CL7" s="24">
        <v>140.97999999999999</v>
      </c>
      <c r="CM7" s="24">
        <v>65.06</v>
      </c>
      <c r="CN7" s="24">
        <v>62.13</v>
      </c>
      <c r="CO7" s="24">
        <v>66.77</v>
      </c>
      <c r="CP7" s="24">
        <v>71.680000000000007</v>
      </c>
      <c r="CQ7" s="24">
        <v>72.69</v>
      </c>
      <c r="CR7" s="24">
        <v>65.28</v>
      </c>
      <c r="CS7" s="24">
        <v>64.92</v>
      </c>
      <c r="CT7" s="24">
        <v>64.14</v>
      </c>
      <c r="CU7" s="24">
        <v>56.51</v>
      </c>
      <c r="CV7" s="24">
        <v>56.85</v>
      </c>
      <c r="CW7" s="24">
        <v>60.13</v>
      </c>
      <c r="CX7" s="24">
        <v>91.32</v>
      </c>
      <c r="CY7" s="24">
        <v>91.91</v>
      </c>
      <c r="CZ7" s="24">
        <v>92.19</v>
      </c>
      <c r="DA7" s="24">
        <v>93.27</v>
      </c>
      <c r="DB7" s="24">
        <v>93.51</v>
      </c>
      <c r="DC7" s="24">
        <v>92.72</v>
      </c>
      <c r="DD7" s="24">
        <v>92.88</v>
      </c>
      <c r="DE7" s="24">
        <v>92.9</v>
      </c>
      <c r="DF7" s="24">
        <v>90.62</v>
      </c>
      <c r="DG7" s="24">
        <v>90.79</v>
      </c>
      <c r="DH7" s="24">
        <v>96</v>
      </c>
      <c r="DI7" s="24">
        <v>4.08</v>
      </c>
      <c r="DJ7" s="24">
        <v>8.0399999999999991</v>
      </c>
      <c r="DK7" s="24">
        <v>11.62</v>
      </c>
      <c r="DL7" s="24">
        <v>15.12</v>
      </c>
      <c r="DM7" s="24">
        <v>18.489999999999998</v>
      </c>
      <c r="DN7" s="24">
        <v>23.79</v>
      </c>
      <c r="DO7" s="24">
        <v>25.66</v>
      </c>
      <c r="DP7" s="24">
        <v>27.46</v>
      </c>
      <c r="DQ7" s="24">
        <v>26.9</v>
      </c>
      <c r="DR7" s="24">
        <v>28.47</v>
      </c>
      <c r="DS7" s="24">
        <v>42.2</v>
      </c>
      <c r="DT7" s="24">
        <v>0</v>
      </c>
      <c r="DU7" s="24">
        <v>0</v>
      </c>
      <c r="DV7" s="24">
        <v>0</v>
      </c>
      <c r="DW7" s="24">
        <v>0</v>
      </c>
      <c r="DX7" s="24">
        <v>0</v>
      </c>
      <c r="DY7" s="24">
        <v>1.22</v>
      </c>
      <c r="DZ7" s="24">
        <v>1.61</v>
      </c>
      <c r="EA7" s="24">
        <v>2.08</v>
      </c>
      <c r="EB7" s="24">
        <v>2.08</v>
      </c>
      <c r="EC7" s="24">
        <v>1.87</v>
      </c>
      <c r="ED7" s="24">
        <v>9.4600000000000009</v>
      </c>
      <c r="EE7" s="24">
        <v>0</v>
      </c>
      <c r="EF7" s="24">
        <v>0</v>
      </c>
      <c r="EG7" s="24">
        <v>0</v>
      </c>
      <c r="EH7" s="24">
        <v>0</v>
      </c>
      <c r="EI7" s="24">
        <v>0</v>
      </c>
      <c r="EJ7" s="24">
        <v>0.09</v>
      </c>
      <c r="EK7" s="24">
        <v>0.17</v>
      </c>
      <c r="EL7" s="24">
        <v>0.13</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川越 貴之</cp:lastModifiedBy>
  <cp:lastPrinted>2026-01-20T00:53:04Z</cp:lastPrinted>
  <dcterms:created xsi:type="dcterms:W3CDTF">2025-12-23T05:57:08Z</dcterms:created>
  <dcterms:modified xsi:type="dcterms:W3CDTF">2026-01-20T01:25:31Z</dcterms:modified>
  <cp:category/>
</cp:coreProperties>
</file>