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takahashiy2024t\Desktop\r05keiei_06gesui\"/>
    </mc:Choice>
  </mc:AlternateContent>
  <workbookProtection workbookAlgorithmName="SHA-512" workbookHashValue="Yurt3HdUu1rcIeXlG/zvIiLP+nfjPBBMVooTPm5wMyXEt1Gi8JxmTrGgoc98WYVj5OOCl/HDFab/bMpLk05tfg==" workbookSaltValue="QdwVevb7n/47thFNokYMp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AT10" i="4"/>
  <c r="AL10" i="4"/>
  <c r="P10" i="4"/>
  <c r="I10" i="4"/>
  <c r="AT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<sst xmlns="http://schemas.openxmlformats.org/spreadsheetml/2006/main" count="257" uniqueCount="115">
  <si>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</si>
  <si>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</si>
  <si>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</si>
  <si>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</si>
  <si>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</si>
  <si>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</si>
  <si>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</si>
  <si>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</si>
  <si>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</si>
  <si>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</si>
  <si>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</si>
  <si>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</si>
  <si>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</si>
  <si>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</si>
  <si>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</si>
  <si>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</si>
  <si>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</si>
  <si>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</si>
  <si>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</si>
  <si>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</si>
  <si>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</si>
  <si>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</si>
  <si>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</si>
  <si>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</si>
  <si>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</si>
  <si>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</si>
  <si>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</si>
  <si>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</si>
  <si>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</si>
  <si>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</si>
  <si>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</si>
  <si>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</si>
  <si>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</si>
  <si>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</si>
  <si>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</si>
  <si>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</si>
  <si>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</si>
  <si>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</si>
  <si>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</si>
  <si>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</si>
  <si>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</si>
  <si>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</si>
  <si>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</si>
  <si>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</si>
  <si>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</si>
  <si>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</si>
  <si>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</si>
  <si>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</si>
  <si>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</si>
  <si>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</si>
  <si>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</si>
  <si>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</si>
  <si>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</si>
  <si>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</si>
  <si>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</si>
  <si>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</si>
  <si>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</si>
  <si>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</si>
  <si>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</si>
  <si>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</si>
  <si>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</si>
  <si>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</si>
  <si>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</si>
  <si>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</si>
  <si>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</si>
  <si>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</si>
  <si>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</si>
  <si>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</si>
  <si>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</si>
  <si>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</si>
  <si>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</si>
  <si>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</si>
  <si>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</si>
  <si>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</si>
  <si>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</si>
  <si>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</si>
  <si>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</si>
  <si>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</si>
  <si>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</si>
  <si>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</si>
  <si>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</si>
  <si>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</si>
  <si>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</si>
  <si>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</si>
  <si>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</si>
  <si>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</si>
  <si>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</si>
  <si>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</si>
  <si>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</si>
  <si>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</si>
  <si>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</si>
  <si>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</si>
  <si>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</si>
  <si>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</si>
  <si>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</si>
  <si>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</si>
  <si>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</si>
  <si>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</si>
  <si>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</si>
  <si>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</si>
  <si>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</si>
  <si>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</si>
  <si>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</si>
  <si>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</si>
  <si>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</si>
  <si>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</si>
  <si>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</si>
  <si>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</si>
  <si>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</si>
  <si>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</si>
  <si>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</si>
  <si>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</si>
  <si>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類似団体平均値を下回る数値となっている。今後、法定耐用年数を迎える管渠等の増加が見込まれるため、財源を確保したうえで、計画的な更新工事を実施していく必要がある。</t>
    <phoneticPr fontId="4"/>
  </si>
  <si>
    <t>　当事業の対象地域は人口が少なく、料金収入の大幅な増加は見込めない。一方で将来的に管渠の老朽化に伴う維持管理費や更新費の増加が見込まれるため、厳しい経営状況が予想される。
　今後の安定的なサービス提供のためには経費削減の徹底と料金収入確保が重要であることから、より一層の経営改善に取組み、健全経営を目指していく必要がある。</t>
    <phoneticPr fontId="4"/>
  </si>
  <si>
    <t>①経常収支比率、⑤経費回収率
　経常収支比率については100％を超えているため単年度の収支は黒字である。令和4年度に比べ29.95ポイント増加しているが、一般会計からの繰入金が増加したことが要因である。経費回収率については、100％となった。安定した経営を続けるためには、今後も料金収入の更なる増加に向けた普及促進や汚水処理費の削減等の経営改善を図っていく。
③流動比率、④企業債残高対事業規模比率
　流動比率は流動資産（現金及び預金）の増加により令和4年度に比べて増加したが、100％を下回っている。企業債残高対事業規模比率は類似団体平均値を上回っている。単年度の企業債償還額が大きいことが要因となっているが、今後も単年度の償還額を超えない範囲での借入を行うことで数値の改善を図っていく。
⑥汚水処理原価
　令和4年度に比べ21.73円増加している。年間有収水量が減少したことが要因である。
⑧水洗化率
　令和4年度に比べ0.55ポイント減少し、依然として類似団体平均値を下回っている。普及促進活動の継続し、水洗化率の向上を図っていく。</t>
    <rPh sb="420" eb="4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</si>
</sst>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44C-411C-8069-0C99F79F13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44C-411C-8069-0C99F79F13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B6-4DDC-94E1-5197F6191C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EB6-4DDC-94E1-5197F6191C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73.849999999999994</c:v>
                </c:pt>
                <c:pt idx="2">
                  <c:v>74.34</c:v>
                </c:pt>
                <c:pt idx="3">
                  <c:v>78.349999999999994</c:v>
                </c:pt>
                <c:pt idx="4">
                  <c:v>77.8</c:v>
                </c:pt>
              </c:numCache>
            </c:numRef>
          </c:val>
          <c:extLst>
            <c:ext xmlns:c16="http://schemas.microsoft.com/office/drawing/2014/chart" uri="{C3380CC4-5D6E-409C-BE32-E72D297353CC}">
              <c16:uniqueId val="{00000000-6AA6-42DA-8A71-311C7794C0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6AA6-42DA-8A71-311C7794C0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100.53</c:v>
                </c:pt>
                <c:pt idx="2">
                  <c:v>132.51</c:v>
                </c:pt>
                <c:pt idx="3">
                  <c:v>169.43</c:v>
                </c:pt>
                <c:pt idx="4">
                  <c:v>199.38</c:v>
                </c:pt>
              </c:numCache>
            </c:numRef>
          </c:val>
          <c:extLst>
            <c:ext xmlns:c16="http://schemas.microsoft.com/office/drawing/2014/chart" uri="{C3380CC4-5D6E-409C-BE32-E72D297353CC}">
              <c16:uniqueId val="{00000000-79FE-4673-B8D9-226B72BEB4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79FE-4673-B8D9-226B72BEB4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2.91</c:v>
                </c:pt>
                <c:pt idx="2">
                  <c:v>5.74</c:v>
                </c:pt>
                <c:pt idx="3">
                  <c:v>8.52</c:v>
                </c:pt>
                <c:pt idx="4">
                  <c:v>11.26</c:v>
                </c:pt>
              </c:numCache>
            </c:numRef>
          </c:val>
          <c:extLst>
            <c:ext xmlns:c16="http://schemas.microsoft.com/office/drawing/2014/chart" uri="{C3380CC4-5D6E-409C-BE32-E72D297353CC}">
              <c16:uniqueId val="{00000000-44B3-4D61-B161-FC2D4973E3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44B3-4D61-B161-FC2D4973E3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D1-48F8-A3C3-57A880D6A6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DCD1-48F8-A3C3-57A880D6A6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A5-4B36-A209-3364BD8F0A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15A5-4B36-A209-3364BD8F0A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6.65</c:v>
                </c:pt>
                <c:pt idx="2">
                  <c:v>11.95</c:v>
                </c:pt>
                <c:pt idx="3">
                  <c:v>7.95</c:v>
                </c:pt>
                <c:pt idx="4">
                  <c:v>61.42</c:v>
                </c:pt>
              </c:numCache>
            </c:numRef>
          </c:val>
          <c:extLst>
            <c:ext xmlns:c16="http://schemas.microsoft.com/office/drawing/2014/chart" uri="{C3380CC4-5D6E-409C-BE32-E72D297353CC}">
              <c16:uniqueId val="{00000000-B119-49E9-9A3C-BA82E2F9C2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B119-49E9-9A3C-BA82E2F9C2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3038.88</c:v>
                </c:pt>
                <c:pt idx="2">
                  <c:v>2885.84</c:v>
                </c:pt>
                <c:pt idx="3">
                  <c:v>2632.74</c:v>
                </c:pt>
                <c:pt idx="4">
                  <c:v>2695.7</c:v>
                </c:pt>
              </c:numCache>
            </c:numRef>
          </c:val>
          <c:extLst>
            <c:ext xmlns:c16="http://schemas.microsoft.com/office/drawing/2014/chart" uri="{C3380CC4-5D6E-409C-BE32-E72D297353CC}">
              <c16:uniqueId val="{00000000-524A-4B3C-A3D6-7B564E706F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24A-4B3C-A3D6-7B564E706F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101.92</c:v>
                </c:pt>
                <c:pt idx="2">
                  <c:v>98.48</c:v>
                </c:pt>
                <c:pt idx="3">
                  <c:v>113.69</c:v>
                </c:pt>
                <c:pt idx="4">
                  <c:v>100</c:v>
                </c:pt>
              </c:numCache>
            </c:numRef>
          </c:val>
          <c:extLst>
            <c:ext xmlns:c16="http://schemas.microsoft.com/office/drawing/2014/chart" uri="{C3380CC4-5D6E-409C-BE32-E72D297353CC}">
              <c16:uniqueId val="{00000000-115E-4260-BA8F-1C31B8FF45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15E-4260-BA8F-1C31B8FF45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157.54</c:v>
                </c:pt>
                <c:pt idx="2">
                  <c:v>192.65</c:v>
                </c:pt>
                <c:pt idx="3">
                  <c:v>155.49</c:v>
                </c:pt>
                <c:pt idx="4">
                  <c:v>177.22</c:v>
                </c:pt>
              </c:numCache>
            </c:numRef>
          </c:val>
          <c:extLst>
            <c:ext xmlns:c16="http://schemas.microsoft.com/office/drawing/2014/chart" uri="{C3380CC4-5D6E-409C-BE32-E72D297353CC}">
              <c16:uniqueId val="{00000000-FE17-4920-85BD-4F14F8C723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FE17-4920-85BD-4F14F8C723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P32" sqref="CP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山形県　寒河江市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39745</v>
      </c>
      <c r="AM8" s="45"/>
      <c r="AN8" s="45"/>
      <c r="AO8" s="45"/>
      <c r="AP8" s="45"/>
      <c r="AQ8" s="45"/>
      <c r="AR8" s="45"/>
      <c r="AS8" s="45"/>
      <c r="AT8" s="44">
        <f>データ!T6</f>
        <v>139.03</v>
      </c>
      <c r="AU8" s="44"/>
      <c r="AV8" s="44"/>
      <c r="AW8" s="44"/>
      <c r="AX8" s="44"/>
      <c r="AY8" s="44"/>
      <c r="AZ8" s="44"/>
      <c r="BA8" s="44"/>
      <c r="BB8" s="44">
        <f>データ!U6</f>
        <v>285.87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64.11</v>
      </c>
      <c r="J10" s="44"/>
      <c r="K10" s="44"/>
      <c r="L10" s="44"/>
      <c r="M10" s="44"/>
      <c r="N10" s="44"/>
      <c r="O10" s="44"/>
      <c r="P10" s="44">
        <f>データ!P6</f>
        <v>3.42</v>
      </c>
      <c r="Q10" s="44"/>
      <c r="R10" s="44"/>
      <c r="S10" s="44"/>
      <c r="T10" s="44"/>
      <c r="U10" s="44"/>
      <c r="V10" s="44"/>
      <c r="W10" s="44">
        <f>データ!Q6</f>
        <v>84.48</v>
      </c>
      <c r="X10" s="44"/>
      <c r="Y10" s="44"/>
      <c r="Z10" s="44"/>
      <c r="AA10" s="44"/>
      <c r="AB10" s="44"/>
      <c r="AC10" s="44"/>
      <c r="AD10" s="45">
        <f>データ!R6</f>
        <v>3685</v>
      </c>
      <c r="AE10" s="45"/>
      <c r="AF10" s="45"/>
      <c r="AG10" s="45"/>
      <c r="AH10" s="45"/>
      <c r="AI10" s="45"/>
      <c r="AJ10" s="45"/>
      <c r="AK10" s="2"/>
      <c r="AL10" s="45">
        <f>データ!V6</f>
        <v>1356</v>
      </c>
      <c r="AM10" s="45"/>
      <c r="AN10" s="45"/>
      <c r="AO10" s="45"/>
      <c r="AP10" s="45"/>
      <c r="AQ10" s="45"/>
      <c r="AR10" s="45"/>
      <c r="AS10" s="45"/>
      <c r="AT10" s="44">
        <f>データ!W6</f>
        <v>0.59</v>
      </c>
      <c r="AU10" s="44"/>
      <c r="AV10" s="44"/>
      <c r="AW10" s="44"/>
      <c r="AX10" s="44"/>
      <c r="AY10" s="44"/>
      <c r="AZ10" s="44"/>
      <c r="BA10" s="44"/>
      <c r="BB10" s="44">
        <f>データ!X6</f>
        <v>2298.31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BIp3UTI43O6F0VWwxsqMBCcLe1GNP4nT8ix7zvPZfM8ZWHSmRwNs5A2VWqFkTLf4J+tQCUcPRT5vuYzrSwn9Q==" saltValue="PGqtkfayRbTjLc85Kz7y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62065</v>
      </c>
      <c r="D6" s="19">
        <f t="shared" si="3"/>
        <v>46</v>
      </c>
      <c r="E6" s="19">
        <f t="shared" si="3"/>
        <v>17</v>
      </c>
      <c r="F6" s="19">
        <f t="shared" si="3"/>
        <v>4</v>
      </c>
      <c r="G6" s="19">
        <f t="shared" si="3"/>
        <v>0</v>
      </c>
      <c r="H6" s="19" t="str">
        <f t="shared" si="3"/>
        <v>山形県　寒河江市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64.11</v>
      </c>
      <c r="P6" s="20">
        <f t="shared" si="3"/>
        <v>3.42</v>
      </c>
      <c r="Q6" s="20">
        <f t="shared" si="3"/>
        <v>84.48</v>
      </c>
      <c r="R6" s="20">
        <f t="shared" si="3"/>
        <v>3685</v>
      </c>
      <c r="S6" s="20">
        <f t="shared" si="3"/>
        <v>39745</v>
      </c>
      <c r="T6" s="20">
        <f t="shared" si="3"/>
        <v>139.03</v>
      </c>
      <c r="U6" s="20">
        <f t="shared" si="3"/>
        <v>285.87</v>
      </c>
      <c r="V6" s="20">
        <f t="shared" si="3"/>
        <v>1356</v>
      </c>
      <c r="W6" s="20">
        <f t="shared" si="3"/>
        <v>0.59</v>
      </c>
      <c r="X6" s="20">
        <f t="shared" si="3"/>
        <v>2298.31</v>
      </c>
      <c r="Y6" s="21" t="str">
        <f>IF(Y7="",NA(),Y7)</f>
        <v>-</v>
      </c>
      <c r="Z6" s="21">
        <f t="shared" ref="Z6:AH6" si="4">IF(Z7="",NA(),Z7)</f>
        <v>100.53</v>
      </c>
      <c r="AA6" s="21">
        <f t="shared" si="4"/>
        <v>132.51</v>
      </c>
      <c r="AB6" s="21">
        <f t="shared" si="4"/>
        <v>169.43</v>
      </c>
      <c r="AC6" s="21">
        <f t="shared" si="4"/>
        <v>199.38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6.65</v>
      </c>
      <c r="AW6" s="21">
        <f t="shared" si="6"/>
        <v>11.95</v>
      </c>
      <c r="AX6" s="21">
        <f t="shared" si="6"/>
        <v>7.95</v>
      </c>
      <c r="AY6" s="21">
        <f t="shared" si="6"/>
        <v>61.42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3038.88</v>
      </c>
      <c r="BH6" s="21">
        <f t="shared" si="7"/>
        <v>2885.84</v>
      </c>
      <c r="BI6" s="21">
        <f t="shared" si="7"/>
        <v>2632.74</v>
      </c>
      <c r="BJ6" s="21">
        <f t="shared" si="7"/>
        <v>2695.7</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101.92</v>
      </c>
      <c r="BS6" s="21">
        <f t="shared" si="8"/>
        <v>98.48</v>
      </c>
      <c r="BT6" s="21">
        <f t="shared" si="8"/>
        <v>113.69</v>
      </c>
      <c r="BU6" s="21">
        <f t="shared" si="8"/>
        <v>100</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157.54</v>
      </c>
      <c r="CD6" s="21">
        <f t="shared" si="9"/>
        <v>192.65</v>
      </c>
      <c r="CE6" s="21">
        <f t="shared" si="9"/>
        <v>155.49</v>
      </c>
      <c r="CF6" s="21">
        <f t="shared" si="9"/>
        <v>177.22</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73.849999999999994</v>
      </c>
      <c r="CZ6" s="21">
        <f t="shared" si="11"/>
        <v>74.34</v>
      </c>
      <c r="DA6" s="21">
        <f t="shared" si="11"/>
        <v>78.349999999999994</v>
      </c>
      <c r="DB6" s="21">
        <f t="shared" si="11"/>
        <v>77.8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2.91</v>
      </c>
      <c r="DK6" s="21">
        <f t="shared" si="12"/>
        <v>5.74</v>
      </c>
      <c r="DL6" s="21">
        <f t="shared" si="12"/>
        <v>8.52</v>
      </c>
      <c r="DM6" s="21">
        <f t="shared" si="12"/>
        <v>11.26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62065</v>
      </c>
      <c r="D7" s="23">
        <v>46</v>
      </c>
      <c r="E7" s="23">
        <v>17</v>
      </c>
      <c r="F7" s="23">
        <v>4</v>
      </c>
      <c r="G7" s="23">
        <v>0</v>
      </c>
      <c r="H7" s="23" t="s">
        <v>96</v>
      </c>
      <c r="I7" s="23" t="s">
        <v>97</v>
      </c>
      <c r="J7" s="23" t="s">
        <v>98</v>
      </c>
      <c r="K7" s="23" t="s">
        <v>99</v>
      </c>
      <c r="L7" s="23" t="s">
        <v>100</v>
      </c>
      <c r="M7" s="23" t="s">
        <v>101</v>
      </c>
      <c r="N7" s="24" t="s">
        <v>102</v>
      </c>
      <c r="O7" s="24">
        <v>64.11</v>
      </c>
      <c r="P7" s="24">
        <v>3.42</v>
      </c>
      <c r="Q7" s="24">
        <v>84.48</v>
      </c>
      <c r="R7" s="24">
        <v>3685</v>
      </c>
      <c r="S7" s="24">
        <v>39745</v>
      </c>
      <c r="T7" s="24">
        <v>139.03</v>
      </c>
      <c r="U7" s="24">
        <v>285.87</v>
      </c>
      <c r="V7" s="24">
        <v>1356</v>
      </c>
      <c r="W7" s="24">
        <v>0.59</v>
      </c>
      <c r="X7" s="24">
        <v>2298.31</v>
      </c>
      <c r="Y7" s="24" t="s">
        <v>102</v>
      </c>
      <c r="Z7" s="24">
        <v>100.53</v>
      </c>
      <c r="AA7" s="24">
        <v>132.51</v>
      </c>
      <c r="AB7" s="24">
        <v>169.43</v>
      </c>
      <c r="AC7" s="24">
        <v>199.38</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6.65</v>
      </c>
      <c r="AW7" s="24">
        <v>11.95</v>
      </c>
      <c r="AX7" s="24">
        <v>7.95</v>
      </c>
      <c r="AY7" s="24">
        <v>61.42</v>
      </c>
      <c r="AZ7" s="24" t="s">
        <v>102</v>
      </c>
      <c r="BA7" s="24">
        <v>44.24</v>
      </c>
      <c r="BB7" s="24">
        <v>43.07</v>
      </c>
      <c r="BC7" s="24">
        <v>45.42</v>
      </c>
      <c r="BD7" s="24">
        <v>50.63</v>
      </c>
      <c r="BE7" s="24">
        <v>48.91</v>
      </c>
      <c r="BF7" s="24" t="s">
        <v>102</v>
      </c>
      <c r="BG7" s="24">
        <v>3038.88</v>
      </c>
      <c r="BH7" s="24">
        <v>2885.84</v>
      </c>
      <c r="BI7" s="24">
        <v>2632.74</v>
      </c>
      <c r="BJ7" s="24">
        <v>2695.7</v>
      </c>
      <c r="BK7" s="24" t="s">
        <v>102</v>
      </c>
      <c r="BL7" s="24">
        <v>1258.43</v>
      </c>
      <c r="BM7" s="24">
        <v>1163.75</v>
      </c>
      <c r="BN7" s="24">
        <v>1195.47</v>
      </c>
      <c r="BO7" s="24">
        <v>1168.69</v>
      </c>
      <c r="BP7" s="24">
        <v>1156.82</v>
      </c>
      <c r="BQ7" s="24" t="s">
        <v>102</v>
      </c>
      <c r="BR7" s="24">
        <v>101.92</v>
      </c>
      <c r="BS7" s="24">
        <v>98.48</v>
      </c>
      <c r="BT7" s="24">
        <v>113.69</v>
      </c>
      <c r="BU7" s="24">
        <v>100</v>
      </c>
      <c r="BV7" s="24" t="s">
        <v>102</v>
      </c>
      <c r="BW7" s="24">
        <v>73.36</v>
      </c>
      <c r="BX7" s="24">
        <v>72.599999999999994</v>
      </c>
      <c r="BY7" s="24">
        <v>69.430000000000007</v>
      </c>
      <c r="BZ7" s="24">
        <v>70.709999999999994</v>
      </c>
      <c r="CA7" s="24">
        <v>75.33</v>
      </c>
      <c r="CB7" s="24" t="s">
        <v>102</v>
      </c>
      <c r="CC7" s="24">
        <v>157.54</v>
      </c>
      <c r="CD7" s="24">
        <v>192.65</v>
      </c>
      <c r="CE7" s="24">
        <v>155.49</v>
      </c>
      <c r="CF7" s="24">
        <v>177.22</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73.849999999999994</v>
      </c>
      <c r="CZ7" s="24">
        <v>74.34</v>
      </c>
      <c r="DA7" s="24">
        <v>78.349999999999994</v>
      </c>
      <c r="DB7" s="24">
        <v>77.8</v>
      </c>
      <c r="DC7" s="24" t="s">
        <v>102</v>
      </c>
      <c r="DD7" s="24">
        <v>84.19</v>
      </c>
      <c r="DE7" s="24">
        <v>84.34</v>
      </c>
      <c r="DF7" s="24">
        <v>84.34</v>
      </c>
      <c r="DG7" s="24">
        <v>84.73</v>
      </c>
      <c r="DH7" s="24">
        <v>86.21</v>
      </c>
      <c r="DI7" s="24" t="s">
        <v>102</v>
      </c>
      <c r="DJ7" s="24">
        <v>2.91</v>
      </c>
      <c r="DK7" s="24">
        <v>5.74</v>
      </c>
      <c r="DL7" s="24">
        <v>8.52</v>
      </c>
      <c r="DM7" s="24">
        <v>11.26</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2025-01-24T07:09:39Z</dcterms:created>
  <dcterms:modified xsi:type="dcterms:W3CDTF">2025-03-04T01:37:34Z</dcterms:modified>
  <cp:category/>
</cp:coreProperties>
</file>