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nta01.inet.pref.yamagata.jp\redirect\takahashiy2024t\Desktop\r05keiei_06gesui\"/>
    </mc:Choice>
  </mc:AlternateContent>
  <workbookProtection workbookAlgorithmName="SHA-512" workbookHashValue="JW/ZdrmzE6xcsRknkzLHVJxVCW4xPDFQ0QxoEI14Flx90OdwlFUMQaQGOvLNMzSD03zsrImsrrk3jdk7UMHRkw==" workbookSaltValue="vxAAry8Kz1ZrpYz4nGM7Hw==" workbookSpinCount="100000" lockStructure="1"/>
  <bookViews>
    <workbookView xWindow="0" yWindow="0" windowWidth="28800" windowHeight="1221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I85" i="4"/>
  <c r="G85" i="4"/>
  <c r="F85" i="4"/>
  <c r="AT10" i="4"/>
  <c r="I10" i="4"/>
  <c r="AL8" i="4"/>
  <c r="P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<sst xmlns="http://schemas.openxmlformats.org/spreadsheetml/2006/main" count="253" uniqueCount="116">
  <si>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</si>
  <si>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</si>
  <si>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</si>
  <si>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</si>
  <si>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</si>
  <si>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</si>
  <si>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</si>
  <si>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</si>
  <si>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</si>
  <si>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</si>
  <si>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</si>
  <si>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</si>
  <si>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</si>
  <si>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</si>
  <si>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</si>
  <si>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</si>
  <si>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</si>
  <si>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</si>
  <si>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</si>
  <si>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</si>
  <si>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</si>
  <si>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</si>
  <si>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</si>
  <si>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</si>
  <si>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</si>
  <si>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</si>
  <si>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</si>
  <si>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</si>
  <si>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</si>
  <si>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</si>
  <si>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</si>
  <si>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</si>
  <si>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</si>
  <si>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</si>
  <si>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</si>
  <si>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</si>
  <si>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</si>
  <si>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</si>
  <si>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</si>
  <si>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</si>
  <si>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</si>
  <si>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</si>
  <si>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</si>
  <si>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</si>
  <si>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</si>
  <si>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</si>
  <si>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</si>
  <si>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</si>
  <si>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</si>
  <si>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</si>
  <si>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</si>
  <si>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</si>
  <si>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</si>
  <si>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</si>
  <si>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</si>
  <si>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</si>
  <si>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</si>
  <si>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</si>
  <si>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</si>
  <si>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</si>
  <si>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</si>
  <si>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</si>
  <si>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</si>
  <si>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</si>
  <si>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</si>
  <si>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</si>
  <si>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</si>
  <si>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</si>
  <si>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</si>
  <si>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</si>
  <si>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</si>
  <si>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</si>
  <si>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</si>
  <si>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</si>
  <si>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</si>
  <si>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</si>
  <si>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</si>
  <si>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</si>
  <si>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</si>
  <si>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</si>
  <si>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</si>
  <si>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</si>
  <si>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</si>
  <si>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</si>
  <si>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</si>
  <si>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</si>
  <si>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</si>
  <si>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</si>
  <si>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</si>
  <si>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</si>
  <si>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</si>
  <si>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</si>
  <si>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</si>
  <si>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</si>
  <si>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</si>
  <si>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</si>
  <si>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寒河江市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</si>
  <si>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</si>
  <si>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</si>
  <si>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</si>
  <si>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</si>
  <si>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</si>
  <si>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</si>
  <si>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</si>
  <si>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</si>
  <si>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</si>
  <si>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</si>
  <si>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</si>
  <si>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</si>
  <si>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</si>
  <si>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</si>
  <si>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</si>
  <si>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</si>
  <si>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①経常収支比率、⑤経費回収率
　経常収支比率は100％を超えているため単年度の収支は黒字である。また、経費回収率は100％となっている。安定した経営を続けるためには、料金収入の更なる増加に向けた普及促進や汚水処理費の削減等の経営改善を図る必要がある。
③流動比率
　令和4年度に比べ14.39ポイント増加している。その要因としては流動資産（現金・預金）が増加したことがあげられる。依然として類似団体平均値よりも低い数値となっており、支払能力を高める経営改善策を取る必要があり、具体的には単年度の企業債発行額を償還額の範囲内に抑える等して、流動負債の削減を図っていく。
④企業債残高対事業規模比率
　令和4年度に比べ89.51ポイント減少した。その要因としては企業債残高が減少したことがあげられる。今後も企業債の償還額を超えない範囲で借入を実施し、発行額及び残高の適正化を図っていく。
⑥汚水処理原価
　昨年度と同様に類似団体平均値を上回っている。新規の下水道への接続件数が増加することが見込まれる一方で、物価上昇により維持管理費等の増加も見込まれるため、より一層の経費及び不明水の削減に努めていく。
⑦施設利用率
　類似団体平均値より高い数値となっている。汚水処理人口は将来的に減少していく見込みであり過大なスペックとなる可能性があることから、施設更新においてはダウンサイジングの検討が必要である。
⑧水洗化率
　類似団体平均値を上回ってはいるが、依然として100％には届いていないため個別訪問を定期的に行う等、普及促進活動を継続し、水洗化率の向上を図る。</t>
    <phoneticPr fontId="4"/>
  </si>
  <si>
    <t>①有形固定資産減価償却率
　類似団体平均値を下回る数値となっている。今後、法定耐用年数を迎える管渠等の増加が見込まれるため、財源を確保したうえで、計画的な更新工事を実施していく必要がある。</t>
    <phoneticPr fontId="4"/>
  </si>
  <si>
    <t>　料金収入については新規の下水道への接続による増加が見込まれるが、節水意識の高まりや人口減少等、減少する要因もあり、大幅な増加は見込めない。
　一方で、施設や管渠の老朽化に伴う維持管理費や更新費の増加が見込まれるため経営環境の悪化が懸念される。
　今後の安定的な下水道サービス提供のためには経費削減の徹底や料金収入の確保等を図っていくことが重要である。
　以上のことから、より一層の経営改善に取組み、健全経営を目指していく。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</si>
</sst>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A72-4419-BCC9-EC7ECA773BD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0.17</c:v>
                </c:pt>
                <c:pt idx="3">
                  <c:v>0.13</c:v>
                </c:pt>
                <c:pt idx="4">
                  <c:v>0.09</c:v>
                </c:pt>
              </c:numCache>
            </c:numRef>
          </c:val>
          <c:smooth val="0"/>
          <c:extLst>
            <c:ext xmlns:c16="http://schemas.microsoft.com/office/drawing/2014/chart" uri="{C3380CC4-5D6E-409C-BE32-E72D297353CC}">
              <c16:uniqueId val="{00000001-CA72-4419-BCC9-EC7ECA773BD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65.06</c:v>
                </c:pt>
                <c:pt idx="2">
                  <c:v>62.13</c:v>
                </c:pt>
                <c:pt idx="3">
                  <c:v>66.77</c:v>
                </c:pt>
                <c:pt idx="4">
                  <c:v>71.680000000000007</c:v>
                </c:pt>
              </c:numCache>
            </c:numRef>
          </c:val>
          <c:extLst>
            <c:ext xmlns:c16="http://schemas.microsoft.com/office/drawing/2014/chart" uri="{C3380CC4-5D6E-409C-BE32-E72D297353CC}">
              <c16:uniqueId val="{00000000-64CD-4B33-A032-6556FA693CE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65.28</c:v>
                </c:pt>
                <c:pt idx="2">
                  <c:v>64.92</c:v>
                </c:pt>
                <c:pt idx="3">
                  <c:v>64.14</c:v>
                </c:pt>
                <c:pt idx="4">
                  <c:v>56.51</c:v>
                </c:pt>
              </c:numCache>
            </c:numRef>
          </c:val>
          <c:smooth val="0"/>
          <c:extLst>
            <c:ext xmlns:c16="http://schemas.microsoft.com/office/drawing/2014/chart" uri="{C3380CC4-5D6E-409C-BE32-E72D297353CC}">
              <c16:uniqueId val="{00000001-64CD-4B33-A032-6556FA693CE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91.32</c:v>
                </c:pt>
                <c:pt idx="2">
                  <c:v>91.91</c:v>
                </c:pt>
                <c:pt idx="3">
                  <c:v>92.19</c:v>
                </c:pt>
                <c:pt idx="4">
                  <c:v>93.27</c:v>
                </c:pt>
              </c:numCache>
            </c:numRef>
          </c:val>
          <c:extLst>
            <c:ext xmlns:c16="http://schemas.microsoft.com/office/drawing/2014/chart" uri="{C3380CC4-5D6E-409C-BE32-E72D297353CC}">
              <c16:uniqueId val="{00000000-07B3-4AB2-A08C-9136DD10466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92.72</c:v>
                </c:pt>
                <c:pt idx="2">
                  <c:v>92.88</c:v>
                </c:pt>
                <c:pt idx="3">
                  <c:v>92.9</c:v>
                </c:pt>
                <c:pt idx="4">
                  <c:v>90.62</c:v>
                </c:pt>
              </c:numCache>
            </c:numRef>
          </c:val>
          <c:smooth val="0"/>
          <c:extLst>
            <c:ext xmlns:c16="http://schemas.microsoft.com/office/drawing/2014/chart" uri="{C3380CC4-5D6E-409C-BE32-E72D297353CC}">
              <c16:uniqueId val="{00000001-07B3-4AB2-A08C-9136DD10466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102.05</c:v>
                </c:pt>
                <c:pt idx="2">
                  <c:v>102.44</c:v>
                </c:pt>
                <c:pt idx="3">
                  <c:v>101.37</c:v>
                </c:pt>
                <c:pt idx="4">
                  <c:v>102.07</c:v>
                </c:pt>
              </c:numCache>
            </c:numRef>
          </c:val>
          <c:extLst>
            <c:ext xmlns:c16="http://schemas.microsoft.com/office/drawing/2014/chart" uri="{C3380CC4-5D6E-409C-BE32-E72D297353CC}">
              <c16:uniqueId val="{00000000-BA63-4A48-87C3-3C5C97F04A7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107.85</c:v>
                </c:pt>
                <c:pt idx="2">
                  <c:v>108.04</c:v>
                </c:pt>
                <c:pt idx="3">
                  <c:v>107.49</c:v>
                </c:pt>
                <c:pt idx="4">
                  <c:v>106.53</c:v>
                </c:pt>
              </c:numCache>
            </c:numRef>
          </c:val>
          <c:smooth val="0"/>
          <c:extLst>
            <c:ext xmlns:c16="http://schemas.microsoft.com/office/drawing/2014/chart" uri="{C3380CC4-5D6E-409C-BE32-E72D297353CC}">
              <c16:uniqueId val="{00000001-BA63-4A48-87C3-3C5C97F04A7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4.08</c:v>
                </c:pt>
                <c:pt idx="2">
                  <c:v>8.0399999999999991</c:v>
                </c:pt>
                <c:pt idx="3">
                  <c:v>11.62</c:v>
                </c:pt>
                <c:pt idx="4">
                  <c:v>15.12</c:v>
                </c:pt>
              </c:numCache>
            </c:numRef>
          </c:val>
          <c:extLst>
            <c:ext xmlns:c16="http://schemas.microsoft.com/office/drawing/2014/chart" uri="{C3380CC4-5D6E-409C-BE32-E72D297353CC}">
              <c16:uniqueId val="{00000000-AC02-4CAF-A44A-5FA3FC69DA4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23.79</c:v>
                </c:pt>
                <c:pt idx="2">
                  <c:v>25.66</c:v>
                </c:pt>
                <c:pt idx="3">
                  <c:v>27.46</c:v>
                </c:pt>
                <c:pt idx="4">
                  <c:v>26.9</c:v>
                </c:pt>
              </c:numCache>
            </c:numRef>
          </c:val>
          <c:smooth val="0"/>
          <c:extLst>
            <c:ext xmlns:c16="http://schemas.microsoft.com/office/drawing/2014/chart" uri="{C3380CC4-5D6E-409C-BE32-E72D297353CC}">
              <c16:uniqueId val="{00000001-AC02-4CAF-A44A-5FA3FC69DA4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A34-4D6C-8A21-6801186BDA3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1.22</c:v>
                </c:pt>
                <c:pt idx="2">
                  <c:v>1.61</c:v>
                </c:pt>
                <c:pt idx="3">
                  <c:v>2.08</c:v>
                </c:pt>
                <c:pt idx="4">
                  <c:v>2.08</c:v>
                </c:pt>
              </c:numCache>
            </c:numRef>
          </c:val>
          <c:smooth val="0"/>
          <c:extLst>
            <c:ext xmlns:c16="http://schemas.microsoft.com/office/drawing/2014/chart" uri="{C3380CC4-5D6E-409C-BE32-E72D297353CC}">
              <c16:uniqueId val="{00000001-6A34-4D6C-8A21-6801186BDA3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419-4AED-B9F1-D42227575DA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4.72</c:v>
                </c:pt>
                <c:pt idx="2">
                  <c:v>4.49</c:v>
                </c:pt>
                <c:pt idx="3">
                  <c:v>5.41</c:v>
                </c:pt>
                <c:pt idx="4">
                  <c:v>18.41</c:v>
                </c:pt>
              </c:numCache>
            </c:numRef>
          </c:val>
          <c:smooth val="0"/>
          <c:extLst>
            <c:ext xmlns:c16="http://schemas.microsoft.com/office/drawing/2014/chart" uri="{C3380CC4-5D6E-409C-BE32-E72D297353CC}">
              <c16:uniqueId val="{00000001-2419-4AED-B9F1-D42227575DA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39.24</c:v>
                </c:pt>
                <c:pt idx="2">
                  <c:v>48.33</c:v>
                </c:pt>
                <c:pt idx="3">
                  <c:v>36.58</c:v>
                </c:pt>
                <c:pt idx="4">
                  <c:v>50.97</c:v>
                </c:pt>
              </c:numCache>
            </c:numRef>
          </c:val>
          <c:extLst>
            <c:ext xmlns:c16="http://schemas.microsoft.com/office/drawing/2014/chart" uri="{C3380CC4-5D6E-409C-BE32-E72D297353CC}">
              <c16:uniqueId val="{00000000-84DD-47B2-9D3A-9EC256E0802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67.930000000000007</c:v>
                </c:pt>
                <c:pt idx="2">
                  <c:v>68.53</c:v>
                </c:pt>
                <c:pt idx="3">
                  <c:v>69.180000000000007</c:v>
                </c:pt>
                <c:pt idx="4">
                  <c:v>74.790000000000006</c:v>
                </c:pt>
              </c:numCache>
            </c:numRef>
          </c:val>
          <c:smooth val="0"/>
          <c:extLst>
            <c:ext xmlns:c16="http://schemas.microsoft.com/office/drawing/2014/chart" uri="{C3380CC4-5D6E-409C-BE32-E72D297353CC}">
              <c16:uniqueId val="{00000001-84DD-47B2-9D3A-9EC256E0802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1258.27</c:v>
                </c:pt>
                <c:pt idx="2">
                  <c:v>1216.42</c:v>
                </c:pt>
                <c:pt idx="3">
                  <c:v>1151.9100000000001</c:v>
                </c:pt>
                <c:pt idx="4">
                  <c:v>1062.4000000000001</c:v>
                </c:pt>
              </c:numCache>
            </c:numRef>
          </c:val>
          <c:extLst>
            <c:ext xmlns:c16="http://schemas.microsoft.com/office/drawing/2014/chart" uri="{C3380CC4-5D6E-409C-BE32-E72D297353CC}">
              <c16:uniqueId val="{00000000-9B5D-41F4-9032-12247A2EB55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857.88</c:v>
                </c:pt>
                <c:pt idx="2">
                  <c:v>825.1</c:v>
                </c:pt>
                <c:pt idx="3">
                  <c:v>789.87</c:v>
                </c:pt>
                <c:pt idx="4">
                  <c:v>767.56</c:v>
                </c:pt>
              </c:numCache>
            </c:numRef>
          </c:val>
          <c:smooth val="0"/>
          <c:extLst>
            <c:ext xmlns:c16="http://schemas.microsoft.com/office/drawing/2014/chart" uri="{C3380CC4-5D6E-409C-BE32-E72D297353CC}">
              <c16:uniqueId val="{00000001-9B5D-41F4-9032-12247A2EB55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100.62</c:v>
                </c:pt>
                <c:pt idx="2">
                  <c:v>97.96</c:v>
                </c:pt>
                <c:pt idx="3">
                  <c:v>97.91</c:v>
                </c:pt>
                <c:pt idx="4">
                  <c:v>100</c:v>
                </c:pt>
              </c:numCache>
            </c:numRef>
          </c:val>
          <c:extLst>
            <c:ext xmlns:c16="http://schemas.microsoft.com/office/drawing/2014/chart" uri="{C3380CC4-5D6E-409C-BE32-E72D297353CC}">
              <c16:uniqueId val="{00000000-84E5-40D4-92CB-6E23BCA8AA8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94.97</c:v>
                </c:pt>
                <c:pt idx="2">
                  <c:v>97.07</c:v>
                </c:pt>
                <c:pt idx="3">
                  <c:v>98.06</c:v>
                </c:pt>
                <c:pt idx="4">
                  <c:v>90.23</c:v>
                </c:pt>
              </c:numCache>
            </c:numRef>
          </c:val>
          <c:smooth val="0"/>
          <c:extLst>
            <c:ext xmlns:c16="http://schemas.microsoft.com/office/drawing/2014/chart" uri="{C3380CC4-5D6E-409C-BE32-E72D297353CC}">
              <c16:uniqueId val="{00000001-84E5-40D4-92CB-6E23BCA8AA8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179.69</c:v>
                </c:pt>
                <c:pt idx="2">
                  <c:v>184.64</c:v>
                </c:pt>
                <c:pt idx="3">
                  <c:v>185.39</c:v>
                </c:pt>
                <c:pt idx="4">
                  <c:v>177.24</c:v>
                </c:pt>
              </c:numCache>
            </c:numRef>
          </c:val>
          <c:extLst>
            <c:ext xmlns:c16="http://schemas.microsoft.com/office/drawing/2014/chart" uri="{C3380CC4-5D6E-409C-BE32-E72D297353CC}">
              <c16:uniqueId val="{00000000-3FAA-4BA6-97B8-4D84EFE9796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159.49</c:v>
                </c:pt>
                <c:pt idx="2">
                  <c:v>157.81</c:v>
                </c:pt>
                <c:pt idx="3">
                  <c:v>157.37</c:v>
                </c:pt>
                <c:pt idx="4">
                  <c:v>170.2</c:v>
                </c:pt>
              </c:numCache>
            </c:numRef>
          </c:val>
          <c:smooth val="0"/>
          <c:extLst>
            <c:ext xmlns:c16="http://schemas.microsoft.com/office/drawing/2014/chart" uri="{C3380CC4-5D6E-409C-BE32-E72D297353CC}">
              <c16:uniqueId val="{00000001-3FAA-4BA6-97B8-4D84EFE9796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山形県　寒河江市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Cc1</v>
      </c>
      <c r="X8" s="70"/>
      <c r="Y8" s="70"/>
      <c r="Z8" s="70"/>
      <c r="AA8" s="70"/>
      <c r="AB8" s="70"/>
      <c r="AC8" s="70"/>
      <c r="AD8" s="71" t="str">
        <f>データ!$M$6</f>
        <v>非設置</v>
      </c>
      <c r="AE8" s="71"/>
      <c r="AF8" s="71"/>
      <c r="AG8" s="71"/>
      <c r="AH8" s="71"/>
      <c r="AI8" s="71"/>
      <c r="AJ8" s="71"/>
      <c r="AK8" s="3"/>
      <c r="AL8" s="45">
        <f>データ!S6</f>
        <v>39745</v>
      </c>
      <c r="AM8" s="45"/>
      <c r="AN8" s="45"/>
      <c r="AO8" s="45"/>
      <c r="AP8" s="45"/>
      <c r="AQ8" s="45"/>
      <c r="AR8" s="45"/>
      <c r="AS8" s="45"/>
      <c r="AT8" s="44">
        <f>データ!T6</f>
        <v>139.03</v>
      </c>
      <c r="AU8" s="44"/>
      <c r="AV8" s="44"/>
      <c r="AW8" s="44"/>
      <c r="AX8" s="44"/>
      <c r="AY8" s="44"/>
      <c r="AZ8" s="44"/>
      <c r="BA8" s="44"/>
      <c r="BB8" s="44">
        <f>データ!U6</f>
        <v>285.87</v>
      </c>
      <c r="BC8" s="44"/>
      <c r="BD8" s="44"/>
      <c r="BE8" s="44"/>
      <c r="BF8" s="44"/>
      <c r="BG8" s="44"/>
      <c r="BH8" s="44"/>
      <c r="BI8" s="44"/>
      <c r="BJ8" s="3"/>
      <c r="BK8" s="3"/>
      <c r="BL8" s="66" t="s">
        <v>10</v>
      </c>
      <c r="BM8" s="67"/>
      <c r="BN8" s="68" t="s">
        <v>11</v>
      </c>
      <c r="BO8" s="68"/>
      <c r="BP8" s="68"/>
      <c r="BQ8" s="68"/>
      <c r="BR8" s="68"/>
      <c r="BS8" s="68"/>
      <c r="BT8" s="68"/>
      <c r="BU8" s="68"/>
      <c r="BV8" s="68"/>
      <c r="BW8" s="68"/>
      <c r="BX8" s="68"/>
      <c r="BY8" s="6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66.58</v>
      </c>
      <c r="J10" s="44"/>
      <c r="K10" s="44"/>
      <c r="L10" s="44"/>
      <c r="M10" s="44"/>
      <c r="N10" s="44"/>
      <c r="O10" s="44"/>
      <c r="P10" s="44">
        <f>データ!P6</f>
        <v>75.400000000000006</v>
      </c>
      <c r="Q10" s="44"/>
      <c r="R10" s="44"/>
      <c r="S10" s="44"/>
      <c r="T10" s="44"/>
      <c r="U10" s="44"/>
      <c r="V10" s="44"/>
      <c r="W10" s="44">
        <f>データ!Q6</f>
        <v>84.48</v>
      </c>
      <c r="X10" s="44"/>
      <c r="Y10" s="44"/>
      <c r="Z10" s="44"/>
      <c r="AA10" s="44"/>
      <c r="AB10" s="44"/>
      <c r="AC10" s="44"/>
      <c r="AD10" s="45">
        <f>データ!R6</f>
        <v>3685</v>
      </c>
      <c r="AE10" s="45"/>
      <c r="AF10" s="45"/>
      <c r="AG10" s="45"/>
      <c r="AH10" s="45"/>
      <c r="AI10" s="45"/>
      <c r="AJ10" s="45"/>
      <c r="AK10" s="2"/>
      <c r="AL10" s="45">
        <f>データ!V6</f>
        <v>29887</v>
      </c>
      <c r="AM10" s="45"/>
      <c r="AN10" s="45"/>
      <c r="AO10" s="45"/>
      <c r="AP10" s="45"/>
      <c r="AQ10" s="45"/>
      <c r="AR10" s="45"/>
      <c r="AS10" s="45"/>
      <c r="AT10" s="44">
        <f>データ!W6</f>
        <v>10.43</v>
      </c>
      <c r="AU10" s="44"/>
      <c r="AV10" s="44"/>
      <c r="AW10" s="44"/>
      <c r="AX10" s="44"/>
      <c r="AY10" s="44"/>
      <c r="AZ10" s="44"/>
      <c r="BA10" s="44"/>
      <c r="BB10" s="44">
        <f>データ!X6</f>
        <v>2865.48</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113</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vMIz1AsjYK7KCSiKRYcJC1FhOzh6nC0ogUpJt2G9XWwlfz7TdAiy5X9LVNZXcux0anAMGSkxHA8k6omqcdrw1A==" saltValue="ClCStjkMPzg0NKLZqkmAO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62065</v>
      </c>
      <c r="D6" s="19">
        <f t="shared" si="3"/>
        <v>46</v>
      </c>
      <c r="E6" s="19">
        <f t="shared" si="3"/>
        <v>17</v>
      </c>
      <c r="F6" s="19">
        <f t="shared" si="3"/>
        <v>1</v>
      </c>
      <c r="G6" s="19">
        <f t="shared" si="3"/>
        <v>0</v>
      </c>
      <c r="H6" s="19" t="str">
        <f t="shared" si="3"/>
        <v>山形県　寒河江市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66.58</v>
      </c>
      <c r="P6" s="20">
        <f t="shared" si="3"/>
        <v>75.400000000000006</v>
      </c>
      <c r="Q6" s="20">
        <f t="shared" si="3"/>
        <v>84.48</v>
      </c>
      <c r="R6" s="20">
        <f t="shared" si="3"/>
        <v>3685</v>
      </c>
      <c r="S6" s="20">
        <f t="shared" si="3"/>
        <v>39745</v>
      </c>
      <c r="T6" s="20">
        <f t="shared" si="3"/>
        <v>139.03</v>
      </c>
      <c r="U6" s="20">
        <f t="shared" si="3"/>
        <v>285.87</v>
      </c>
      <c r="V6" s="20">
        <f t="shared" si="3"/>
        <v>29887</v>
      </c>
      <c r="W6" s="20">
        <f t="shared" si="3"/>
        <v>10.43</v>
      </c>
      <c r="X6" s="20">
        <f t="shared" si="3"/>
        <v>2865.48</v>
      </c>
      <c r="Y6" s="21" t="str">
        <f>IF(Y7="",NA(),Y7)</f>
        <v>-</v>
      </c>
      <c r="Z6" s="21">
        <f t="shared" ref="Z6:AH6" si="4">IF(Z7="",NA(),Z7)</f>
        <v>102.05</v>
      </c>
      <c r="AA6" s="21">
        <f t="shared" si="4"/>
        <v>102.44</v>
      </c>
      <c r="AB6" s="21">
        <f t="shared" si="4"/>
        <v>101.37</v>
      </c>
      <c r="AC6" s="21">
        <f t="shared" si="4"/>
        <v>102.07</v>
      </c>
      <c r="AD6" s="21" t="str">
        <f t="shared" si="4"/>
        <v>-</v>
      </c>
      <c r="AE6" s="21">
        <f t="shared" si="4"/>
        <v>107.85</v>
      </c>
      <c r="AF6" s="21">
        <f t="shared" si="4"/>
        <v>108.04</v>
      </c>
      <c r="AG6" s="21">
        <f t="shared" si="4"/>
        <v>107.49</v>
      </c>
      <c r="AH6" s="21">
        <f t="shared" si="4"/>
        <v>106.53</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4.72</v>
      </c>
      <c r="AQ6" s="21">
        <f t="shared" si="5"/>
        <v>4.49</v>
      </c>
      <c r="AR6" s="21">
        <f t="shared" si="5"/>
        <v>5.41</v>
      </c>
      <c r="AS6" s="21">
        <f t="shared" si="5"/>
        <v>18.41</v>
      </c>
      <c r="AT6" s="20" t="str">
        <f>IF(AT7="","",IF(AT7="-","【-】","【"&amp;SUBSTITUTE(TEXT(AT7,"#,##0.00"),"-","△")&amp;"】"))</f>
        <v>【3.03】</v>
      </c>
      <c r="AU6" s="21" t="str">
        <f>IF(AU7="",NA(),AU7)</f>
        <v>-</v>
      </c>
      <c r="AV6" s="21">
        <f t="shared" ref="AV6:BD6" si="6">IF(AV7="",NA(),AV7)</f>
        <v>39.24</v>
      </c>
      <c r="AW6" s="21">
        <f t="shared" si="6"/>
        <v>48.33</v>
      </c>
      <c r="AX6" s="21">
        <f t="shared" si="6"/>
        <v>36.58</v>
      </c>
      <c r="AY6" s="21">
        <f t="shared" si="6"/>
        <v>50.97</v>
      </c>
      <c r="AZ6" s="21" t="str">
        <f t="shared" si="6"/>
        <v>-</v>
      </c>
      <c r="BA6" s="21">
        <f t="shared" si="6"/>
        <v>67.930000000000007</v>
      </c>
      <c r="BB6" s="21">
        <f t="shared" si="6"/>
        <v>68.53</v>
      </c>
      <c r="BC6" s="21">
        <f t="shared" si="6"/>
        <v>69.180000000000007</v>
      </c>
      <c r="BD6" s="21">
        <f t="shared" si="6"/>
        <v>74.790000000000006</v>
      </c>
      <c r="BE6" s="20" t="str">
        <f>IF(BE7="","",IF(BE7="-","【-】","【"&amp;SUBSTITUTE(TEXT(BE7,"#,##0.00"),"-","△")&amp;"】"))</f>
        <v>【78.43】</v>
      </c>
      <c r="BF6" s="21" t="str">
        <f>IF(BF7="",NA(),BF7)</f>
        <v>-</v>
      </c>
      <c r="BG6" s="21">
        <f t="shared" ref="BG6:BO6" si="7">IF(BG7="",NA(),BG7)</f>
        <v>1258.27</v>
      </c>
      <c r="BH6" s="21">
        <f t="shared" si="7"/>
        <v>1216.42</v>
      </c>
      <c r="BI6" s="21">
        <f t="shared" si="7"/>
        <v>1151.9100000000001</v>
      </c>
      <c r="BJ6" s="21">
        <f t="shared" si="7"/>
        <v>1062.4000000000001</v>
      </c>
      <c r="BK6" s="21" t="str">
        <f t="shared" si="7"/>
        <v>-</v>
      </c>
      <c r="BL6" s="21">
        <f t="shared" si="7"/>
        <v>857.88</v>
      </c>
      <c r="BM6" s="21">
        <f t="shared" si="7"/>
        <v>825.1</v>
      </c>
      <c r="BN6" s="21">
        <f t="shared" si="7"/>
        <v>789.87</v>
      </c>
      <c r="BO6" s="21">
        <f t="shared" si="7"/>
        <v>767.56</v>
      </c>
      <c r="BP6" s="20" t="str">
        <f>IF(BP7="","",IF(BP7="-","【-】","【"&amp;SUBSTITUTE(TEXT(BP7,"#,##0.00"),"-","△")&amp;"】"))</f>
        <v>【630.82】</v>
      </c>
      <c r="BQ6" s="21" t="str">
        <f>IF(BQ7="",NA(),BQ7)</f>
        <v>-</v>
      </c>
      <c r="BR6" s="21">
        <f t="shared" ref="BR6:BZ6" si="8">IF(BR7="",NA(),BR7)</f>
        <v>100.62</v>
      </c>
      <c r="BS6" s="21">
        <f t="shared" si="8"/>
        <v>97.96</v>
      </c>
      <c r="BT6" s="21">
        <f t="shared" si="8"/>
        <v>97.91</v>
      </c>
      <c r="BU6" s="21">
        <f t="shared" si="8"/>
        <v>100</v>
      </c>
      <c r="BV6" s="21" t="str">
        <f t="shared" si="8"/>
        <v>-</v>
      </c>
      <c r="BW6" s="21">
        <f t="shared" si="8"/>
        <v>94.97</v>
      </c>
      <c r="BX6" s="21">
        <f t="shared" si="8"/>
        <v>97.07</v>
      </c>
      <c r="BY6" s="21">
        <f t="shared" si="8"/>
        <v>98.06</v>
      </c>
      <c r="BZ6" s="21">
        <f t="shared" si="8"/>
        <v>90.23</v>
      </c>
      <c r="CA6" s="20" t="str">
        <f>IF(CA7="","",IF(CA7="-","【-】","【"&amp;SUBSTITUTE(TEXT(CA7,"#,##0.00"),"-","△")&amp;"】"))</f>
        <v>【97.81】</v>
      </c>
      <c r="CB6" s="21" t="str">
        <f>IF(CB7="",NA(),CB7)</f>
        <v>-</v>
      </c>
      <c r="CC6" s="21">
        <f t="shared" ref="CC6:CK6" si="9">IF(CC7="",NA(),CC7)</f>
        <v>179.69</v>
      </c>
      <c r="CD6" s="21">
        <f t="shared" si="9"/>
        <v>184.64</v>
      </c>
      <c r="CE6" s="21">
        <f t="shared" si="9"/>
        <v>185.39</v>
      </c>
      <c r="CF6" s="21">
        <f t="shared" si="9"/>
        <v>177.24</v>
      </c>
      <c r="CG6" s="21" t="str">
        <f t="shared" si="9"/>
        <v>-</v>
      </c>
      <c r="CH6" s="21">
        <f t="shared" si="9"/>
        <v>159.49</v>
      </c>
      <c r="CI6" s="21">
        <f t="shared" si="9"/>
        <v>157.81</v>
      </c>
      <c r="CJ6" s="21">
        <f t="shared" si="9"/>
        <v>157.37</v>
      </c>
      <c r="CK6" s="21">
        <f t="shared" si="9"/>
        <v>170.2</v>
      </c>
      <c r="CL6" s="20" t="str">
        <f>IF(CL7="","",IF(CL7="-","【-】","【"&amp;SUBSTITUTE(TEXT(CL7,"#,##0.00"),"-","△")&amp;"】"))</f>
        <v>【138.75】</v>
      </c>
      <c r="CM6" s="21" t="str">
        <f>IF(CM7="",NA(),CM7)</f>
        <v>-</v>
      </c>
      <c r="CN6" s="21">
        <f t="shared" ref="CN6:CV6" si="10">IF(CN7="",NA(),CN7)</f>
        <v>65.06</v>
      </c>
      <c r="CO6" s="21">
        <f t="shared" si="10"/>
        <v>62.13</v>
      </c>
      <c r="CP6" s="21">
        <f t="shared" si="10"/>
        <v>66.77</v>
      </c>
      <c r="CQ6" s="21">
        <f t="shared" si="10"/>
        <v>71.680000000000007</v>
      </c>
      <c r="CR6" s="21" t="str">
        <f t="shared" si="10"/>
        <v>-</v>
      </c>
      <c r="CS6" s="21">
        <f t="shared" si="10"/>
        <v>65.28</v>
      </c>
      <c r="CT6" s="21">
        <f t="shared" si="10"/>
        <v>64.92</v>
      </c>
      <c r="CU6" s="21">
        <f t="shared" si="10"/>
        <v>64.14</v>
      </c>
      <c r="CV6" s="21">
        <f t="shared" si="10"/>
        <v>56.51</v>
      </c>
      <c r="CW6" s="20" t="str">
        <f>IF(CW7="","",IF(CW7="-","【-】","【"&amp;SUBSTITUTE(TEXT(CW7,"#,##0.00"),"-","△")&amp;"】"))</f>
        <v>【58.94】</v>
      </c>
      <c r="CX6" s="21" t="str">
        <f>IF(CX7="",NA(),CX7)</f>
        <v>-</v>
      </c>
      <c r="CY6" s="21">
        <f t="shared" ref="CY6:DG6" si="11">IF(CY7="",NA(),CY7)</f>
        <v>91.32</v>
      </c>
      <c r="CZ6" s="21">
        <f t="shared" si="11"/>
        <v>91.91</v>
      </c>
      <c r="DA6" s="21">
        <f t="shared" si="11"/>
        <v>92.19</v>
      </c>
      <c r="DB6" s="21">
        <f t="shared" si="11"/>
        <v>93.27</v>
      </c>
      <c r="DC6" s="21" t="str">
        <f t="shared" si="11"/>
        <v>-</v>
      </c>
      <c r="DD6" s="21">
        <f t="shared" si="11"/>
        <v>92.72</v>
      </c>
      <c r="DE6" s="21">
        <f t="shared" si="11"/>
        <v>92.88</v>
      </c>
      <c r="DF6" s="21">
        <f t="shared" si="11"/>
        <v>92.9</v>
      </c>
      <c r="DG6" s="21">
        <f t="shared" si="11"/>
        <v>90.62</v>
      </c>
      <c r="DH6" s="20" t="str">
        <f>IF(DH7="","",IF(DH7="-","【-】","【"&amp;SUBSTITUTE(TEXT(DH7,"#,##0.00"),"-","△")&amp;"】"))</f>
        <v>【95.91】</v>
      </c>
      <c r="DI6" s="21" t="str">
        <f>IF(DI7="",NA(),DI7)</f>
        <v>-</v>
      </c>
      <c r="DJ6" s="21">
        <f t="shared" ref="DJ6:DR6" si="12">IF(DJ7="",NA(),DJ7)</f>
        <v>4.08</v>
      </c>
      <c r="DK6" s="21">
        <f t="shared" si="12"/>
        <v>8.0399999999999991</v>
      </c>
      <c r="DL6" s="21">
        <f t="shared" si="12"/>
        <v>11.62</v>
      </c>
      <c r="DM6" s="21">
        <f t="shared" si="12"/>
        <v>15.12</v>
      </c>
      <c r="DN6" s="21" t="str">
        <f t="shared" si="12"/>
        <v>-</v>
      </c>
      <c r="DO6" s="21">
        <f t="shared" si="12"/>
        <v>23.79</v>
      </c>
      <c r="DP6" s="21">
        <f t="shared" si="12"/>
        <v>25.66</v>
      </c>
      <c r="DQ6" s="21">
        <f t="shared" si="12"/>
        <v>27.46</v>
      </c>
      <c r="DR6" s="21">
        <f t="shared" si="12"/>
        <v>26.9</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1.22</v>
      </c>
      <c r="EA6" s="21">
        <f t="shared" si="13"/>
        <v>1.61</v>
      </c>
      <c r="EB6" s="21">
        <f t="shared" si="13"/>
        <v>2.08</v>
      </c>
      <c r="EC6" s="21">
        <f t="shared" si="13"/>
        <v>2.08</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0.09</v>
      </c>
      <c r="EL6" s="21">
        <f t="shared" si="14"/>
        <v>0.17</v>
      </c>
      <c r="EM6" s="21">
        <f t="shared" si="14"/>
        <v>0.13</v>
      </c>
      <c r="EN6" s="21">
        <f t="shared" si="14"/>
        <v>0.09</v>
      </c>
      <c r="EO6" s="20" t="str">
        <f>IF(EO7="","",IF(EO7="-","【-】","【"&amp;SUBSTITUTE(TEXT(EO7,"#,##0.00"),"-","△")&amp;"】"))</f>
        <v>【0.22】</v>
      </c>
    </row>
    <row r="7" spans="1:148" s="22" customFormat="1" x14ac:dyDescent="0.15">
      <c r="A7" s="14"/>
      <c r="B7" s="23">
        <v>2023</v>
      </c>
      <c r="C7" s="23">
        <v>62065</v>
      </c>
      <c r="D7" s="23">
        <v>46</v>
      </c>
      <c r="E7" s="23">
        <v>17</v>
      </c>
      <c r="F7" s="23">
        <v>1</v>
      </c>
      <c r="G7" s="23">
        <v>0</v>
      </c>
      <c r="H7" s="23" t="s">
        <v>96</v>
      </c>
      <c r="I7" s="23" t="s">
        <v>97</v>
      </c>
      <c r="J7" s="23" t="s">
        <v>98</v>
      </c>
      <c r="K7" s="23" t="s">
        <v>99</v>
      </c>
      <c r="L7" s="23" t="s">
        <v>100</v>
      </c>
      <c r="M7" s="23" t="s">
        <v>101</v>
      </c>
      <c r="N7" s="24" t="s">
        <v>102</v>
      </c>
      <c r="O7" s="24">
        <v>66.58</v>
      </c>
      <c r="P7" s="24">
        <v>75.400000000000006</v>
      </c>
      <c r="Q7" s="24">
        <v>84.48</v>
      </c>
      <c r="R7" s="24">
        <v>3685</v>
      </c>
      <c r="S7" s="24">
        <v>39745</v>
      </c>
      <c r="T7" s="24">
        <v>139.03</v>
      </c>
      <c r="U7" s="24">
        <v>285.87</v>
      </c>
      <c r="V7" s="24">
        <v>29887</v>
      </c>
      <c r="W7" s="24">
        <v>10.43</v>
      </c>
      <c r="X7" s="24">
        <v>2865.48</v>
      </c>
      <c r="Y7" s="24" t="s">
        <v>102</v>
      </c>
      <c r="Z7" s="24">
        <v>102.05</v>
      </c>
      <c r="AA7" s="24">
        <v>102.44</v>
      </c>
      <c r="AB7" s="24">
        <v>101.37</v>
      </c>
      <c r="AC7" s="24">
        <v>102.07</v>
      </c>
      <c r="AD7" s="24" t="s">
        <v>102</v>
      </c>
      <c r="AE7" s="24">
        <v>107.85</v>
      </c>
      <c r="AF7" s="24">
        <v>108.04</v>
      </c>
      <c r="AG7" s="24">
        <v>107.49</v>
      </c>
      <c r="AH7" s="24">
        <v>106.53</v>
      </c>
      <c r="AI7" s="24">
        <v>105.91</v>
      </c>
      <c r="AJ7" s="24" t="s">
        <v>102</v>
      </c>
      <c r="AK7" s="24">
        <v>0</v>
      </c>
      <c r="AL7" s="24">
        <v>0</v>
      </c>
      <c r="AM7" s="24">
        <v>0</v>
      </c>
      <c r="AN7" s="24">
        <v>0</v>
      </c>
      <c r="AO7" s="24" t="s">
        <v>102</v>
      </c>
      <c r="AP7" s="24">
        <v>4.72</v>
      </c>
      <c r="AQ7" s="24">
        <v>4.49</v>
      </c>
      <c r="AR7" s="24">
        <v>5.41</v>
      </c>
      <c r="AS7" s="24">
        <v>18.41</v>
      </c>
      <c r="AT7" s="24">
        <v>3.03</v>
      </c>
      <c r="AU7" s="24" t="s">
        <v>102</v>
      </c>
      <c r="AV7" s="24">
        <v>39.24</v>
      </c>
      <c r="AW7" s="24">
        <v>48.33</v>
      </c>
      <c r="AX7" s="24">
        <v>36.58</v>
      </c>
      <c r="AY7" s="24">
        <v>50.97</v>
      </c>
      <c r="AZ7" s="24" t="s">
        <v>102</v>
      </c>
      <c r="BA7" s="24">
        <v>67.930000000000007</v>
      </c>
      <c r="BB7" s="24">
        <v>68.53</v>
      </c>
      <c r="BC7" s="24">
        <v>69.180000000000007</v>
      </c>
      <c r="BD7" s="24">
        <v>74.790000000000006</v>
      </c>
      <c r="BE7" s="24">
        <v>78.430000000000007</v>
      </c>
      <c r="BF7" s="24" t="s">
        <v>102</v>
      </c>
      <c r="BG7" s="24">
        <v>1258.27</v>
      </c>
      <c r="BH7" s="24">
        <v>1216.42</v>
      </c>
      <c r="BI7" s="24">
        <v>1151.9100000000001</v>
      </c>
      <c r="BJ7" s="24">
        <v>1062.4000000000001</v>
      </c>
      <c r="BK7" s="24" t="s">
        <v>102</v>
      </c>
      <c r="BL7" s="24">
        <v>857.88</v>
      </c>
      <c r="BM7" s="24">
        <v>825.1</v>
      </c>
      <c r="BN7" s="24">
        <v>789.87</v>
      </c>
      <c r="BO7" s="24">
        <v>767.56</v>
      </c>
      <c r="BP7" s="24">
        <v>630.82000000000005</v>
      </c>
      <c r="BQ7" s="24" t="s">
        <v>102</v>
      </c>
      <c r="BR7" s="24">
        <v>100.62</v>
      </c>
      <c r="BS7" s="24">
        <v>97.96</v>
      </c>
      <c r="BT7" s="24">
        <v>97.91</v>
      </c>
      <c r="BU7" s="24">
        <v>100</v>
      </c>
      <c r="BV7" s="24" t="s">
        <v>102</v>
      </c>
      <c r="BW7" s="24">
        <v>94.97</v>
      </c>
      <c r="BX7" s="24">
        <v>97.07</v>
      </c>
      <c r="BY7" s="24">
        <v>98.06</v>
      </c>
      <c r="BZ7" s="24">
        <v>90.23</v>
      </c>
      <c r="CA7" s="24">
        <v>97.81</v>
      </c>
      <c r="CB7" s="24" t="s">
        <v>102</v>
      </c>
      <c r="CC7" s="24">
        <v>179.69</v>
      </c>
      <c r="CD7" s="24">
        <v>184.64</v>
      </c>
      <c r="CE7" s="24">
        <v>185.39</v>
      </c>
      <c r="CF7" s="24">
        <v>177.24</v>
      </c>
      <c r="CG7" s="24" t="s">
        <v>102</v>
      </c>
      <c r="CH7" s="24">
        <v>159.49</v>
      </c>
      <c r="CI7" s="24">
        <v>157.81</v>
      </c>
      <c r="CJ7" s="24">
        <v>157.37</v>
      </c>
      <c r="CK7" s="24">
        <v>170.2</v>
      </c>
      <c r="CL7" s="24">
        <v>138.75</v>
      </c>
      <c r="CM7" s="24" t="s">
        <v>102</v>
      </c>
      <c r="CN7" s="24">
        <v>65.06</v>
      </c>
      <c r="CO7" s="24">
        <v>62.13</v>
      </c>
      <c r="CP7" s="24">
        <v>66.77</v>
      </c>
      <c r="CQ7" s="24">
        <v>71.680000000000007</v>
      </c>
      <c r="CR7" s="24" t="s">
        <v>102</v>
      </c>
      <c r="CS7" s="24">
        <v>65.28</v>
      </c>
      <c r="CT7" s="24">
        <v>64.92</v>
      </c>
      <c r="CU7" s="24">
        <v>64.14</v>
      </c>
      <c r="CV7" s="24">
        <v>56.51</v>
      </c>
      <c r="CW7" s="24">
        <v>58.94</v>
      </c>
      <c r="CX7" s="24" t="s">
        <v>102</v>
      </c>
      <c r="CY7" s="24">
        <v>91.32</v>
      </c>
      <c r="CZ7" s="24">
        <v>91.91</v>
      </c>
      <c r="DA7" s="24">
        <v>92.19</v>
      </c>
      <c r="DB7" s="24">
        <v>93.27</v>
      </c>
      <c r="DC7" s="24" t="s">
        <v>102</v>
      </c>
      <c r="DD7" s="24">
        <v>92.72</v>
      </c>
      <c r="DE7" s="24">
        <v>92.88</v>
      </c>
      <c r="DF7" s="24">
        <v>92.9</v>
      </c>
      <c r="DG7" s="24">
        <v>90.62</v>
      </c>
      <c r="DH7" s="24">
        <v>95.91</v>
      </c>
      <c r="DI7" s="24" t="s">
        <v>102</v>
      </c>
      <c r="DJ7" s="24">
        <v>4.08</v>
      </c>
      <c r="DK7" s="24">
        <v>8.0399999999999991</v>
      </c>
      <c r="DL7" s="24">
        <v>11.62</v>
      </c>
      <c r="DM7" s="24">
        <v>15.12</v>
      </c>
      <c r="DN7" s="24" t="s">
        <v>102</v>
      </c>
      <c r="DO7" s="24">
        <v>23.79</v>
      </c>
      <c r="DP7" s="24">
        <v>25.66</v>
      </c>
      <c r="DQ7" s="24">
        <v>27.46</v>
      </c>
      <c r="DR7" s="24">
        <v>26.9</v>
      </c>
      <c r="DS7" s="24">
        <v>41.09</v>
      </c>
      <c r="DT7" s="24" t="s">
        <v>102</v>
      </c>
      <c r="DU7" s="24">
        <v>0</v>
      </c>
      <c r="DV7" s="24">
        <v>0</v>
      </c>
      <c r="DW7" s="24">
        <v>0</v>
      </c>
      <c r="DX7" s="24">
        <v>0</v>
      </c>
      <c r="DY7" s="24" t="s">
        <v>102</v>
      </c>
      <c r="DZ7" s="24">
        <v>1.22</v>
      </c>
      <c r="EA7" s="24">
        <v>1.61</v>
      </c>
      <c r="EB7" s="24">
        <v>2.08</v>
      </c>
      <c r="EC7" s="24">
        <v>2.08</v>
      </c>
      <c r="ED7" s="24">
        <v>8.68</v>
      </c>
      <c r="EE7" s="24" t="s">
        <v>102</v>
      </c>
      <c r="EF7" s="24">
        <v>0</v>
      </c>
      <c r="EG7" s="24">
        <v>0</v>
      </c>
      <c r="EH7" s="24">
        <v>0</v>
      </c>
      <c r="EI7" s="24">
        <v>0</v>
      </c>
      <c r="EJ7" s="24" t="s">
        <v>102</v>
      </c>
      <c r="EK7" s="24">
        <v>0.09</v>
      </c>
      <c r="EL7" s="24">
        <v>0.17</v>
      </c>
      <c r="EM7" s="24">
        <v>0.13</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髙橋裕東</cp:lastModifiedBy>
  <dcterms:created xsi:type="dcterms:W3CDTF">2025-01-24T06:58:27Z</dcterms:created>
  <dcterms:modified xsi:type="dcterms:W3CDTF">2025-03-04T01:37:20Z</dcterms:modified>
  <cp:category/>
</cp:coreProperties>
</file>