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inet.pref.yamagata.jp\redirect\takahashiy2024t\Desktop\r05keiei_06gesui\"/>
    </mc:Choice>
  </mc:AlternateContent>
  <workbookProtection workbookAlgorithmName="SHA-512" workbookHashValue="yWeucmKPaecK7OnC0a3l08fEBz0Av2ugaNXAfSrYsD8w08gzVm/3Ka1dweMNYp5NFECUHYVJWmB8t2bELKp+5g==" workbookSaltValue="5fkJo8Snnix6J3HnUBhvYA==" workbookSpinCount="100000" lockStructure="1"/>
  <bookViews>
    <workbookView xWindow="0" yWindow="0" windowWidth="28800" windowHeight="12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G85" i="4"/>
  <c r="F85" i="4"/>
  <c r="AT10" i="4"/>
  <c r="I10" i="4"/>
</calcChain>
</file>

<file path=xl/sharedStrings.xml><?xml version="1.0" encoding="utf-8"?>
<sst xmlns="http://schemas.openxmlformats.org/spreadsheetml/2006/main" count="271" uniqueCount="115">
  <si>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</si>
  <si>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</si>
  <si>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</si>
  <si>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</si>
  <si>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</si>
  <si>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</si>
  <si>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</si>
  <si>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</si>
  <si>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</si>
  <si>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</si>
  <si>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</si>
  <si>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</si>
  <si>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</si>
  <si>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</si>
  <si>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</si>
  <si>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</si>
  <si>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</si>
  <si>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</si>
  <si>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</si>
  <si>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</si>
  <si>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</si>
  <si>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</si>
  <si>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</si>
  <si>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</si>
  <si>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</si>
  <si>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</si>
  <si>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</si>
  <si>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</si>
  <si>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</si>
  <si>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</si>
  <si>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</si>
  <si>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</si>
  <si>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</si>
  <si>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</si>
  <si>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</si>
  <si>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</si>
  <si>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</si>
  <si>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</si>
  <si>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</si>
  <si>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</si>
  <si>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</si>
  <si>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</si>
  <si>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</si>
  <si>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</si>
  <si>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</si>
  <si>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</si>
  <si>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</si>
  <si>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</si>
  <si>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</si>
  <si>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</si>
  <si>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</si>
  <si>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</si>
  <si>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</si>
  <si>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</si>
  <si>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</si>
  <si>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</si>
  <si>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</si>
  <si>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</si>
  <si>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</si>
  <si>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</si>
  <si>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</si>
  <si>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</si>
  <si>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</si>
  <si>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</si>
  <si>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</si>
  <si>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</si>
  <si>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</si>
  <si>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</si>
  <si>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</si>
  <si>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</si>
  <si>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</si>
  <si>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</si>
  <si>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</si>
  <si>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</si>
  <si>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</si>
  <si>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</si>
  <si>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</si>
  <si>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</si>
  <si>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</si>
  <si>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</si>
  <si>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</si>
  <si>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</si>
  <si>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</si>
  <si>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</si>
  <si>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</si>
  <si>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</si>
  <si>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</si>
  <si>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</si>
  <si>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</si>
  <si>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</si>
  <si>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</si>
  <si>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</si>
  <si>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</si>
  <si>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</si>
  <si>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</si>
  <si>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寒河江市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</si>
  <si>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</si>
  <si>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</si>
  <si>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</si>
  <si>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</si>
  <si>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</si>
  <si>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</si>
  <si>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</si>
  <si>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</si>
  <si>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</si>
  <si>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</si>
  <si>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</si>
  <si>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</si>
  <si>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</si>
  <si>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</si>
  <si>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</si>
  <si>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</si>
  <si>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①経常収支比率、⑤経費回収率
　経常収支比率については100％を上回ったが、経費回収率は100％を大きく下回っている。
　営業収益が使用料収入しか見込めず、整備基数の増加により増収していく見込みはあるものの、汚水処理にかかる経費が大きいため、一般会計からの繰入金をもって事業を継続している。
③流動比率、④企業債残高対事業規模比率
　流動比率は100％を下回っており、企業債残高対事業規模比率は類似団体平均値と比較して開きが見られる。使用料収入が少ないこと、資本的支出の財源を企業債に依存していることがその原因である。
⑥汚水処理原価
　整備基数の増により汚水処理費が増加し、令和4年度に比べ19.22円増加した。
⑦施設利用率、⑧水洗化率
　施設利用率については類似団体平均値に近い数値となっている。今後、設置世帯員の減少や空き家の増加等により過大なスペックとなっていないかの分析が必要である。
　水洗化率については100％となっている。</t>
    <phoneticPr fontId="4"/>
  </si>
  <si>
    <t>　平成24年度から実施している事業であり、合併処理浄化槽の耐用年数は約30年、排水管の耐用年数は約50年であることから現時点では老朽化への対応の必要はない。
　今後の計画的、効率的な更新を実施していくために施設の適切な維持管理を行い状況把握に努める。</t>
    <phoneticPr fontId="4"/>
  </si>
  <si>
    <t>　本市の等事業は営業収益が使用料収入しか見込むことができず、合併処理浄化槽の整備及び維持管理には企業債の借入や一般会計からの繰入金に頼らざるを得ない構造となっている。
　このような状況で安定的に事業を継続させるためには、維持管理費及び整備費の圧縮等により経費削減を図りつつ、普及啓発、広報活動を行い合併処理浄化槽設置基数を増やし使用料収入の増加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</si>
</sst>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8D-4529-8F5D-F1F9BAEB5E2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18D-4529-8F5D-F1F9BAEB5E2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52.53</c:v>
                </c:pt>
                <c:pt idx="2">
                  <c:v>54.37</c:v>
                </c:pt>
                <c:pt idx="3">
                  <c:v>54.59</c:v>
                </c:pt>
                <c:pt idx="4">
                  <c:v>51.59</c:v>
                </c:pt>
              </c:numCache>
            </c:numRef>
          </c:val>
          <c:extLst>
            <c:ext xmlns:c16="http://schemas.microsoft.com/office/drawing/2014/chart" uri="{C3380CC4-5D6E-409C-BE32-E72D297353CC}">
              <c16:uniqueId val="{00000000-8043-41BC-8990-BAF6FF1727D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56.45</c:v>
                </c:pt>
                <c:pt idx="2">
                  <c:v>58.26</c:v>
                </c:pt>
                <c:pt idx="3">
                  <c:v>56.76</c:v>
                </c:pt>
                <c:pt idx="4">
                  <c:v>58.02</c:v>
                </c:pt>
              </c:numCache>
            </c:numRef>
          </c:val>
          <c:smooth val="0"/>
          <c:extLst>
            <c:ext xmlns:c16="http://schemas.microsoft.com/office/drawing/2014/chart" uri="{C3380CC4-5D6E-409C-BE32-E72D297353CC}">
              <c16:uniqueId val="{00000001-8043-41BC-8990-BAF6FF1727D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B14F-4753-B128-5C4111D20B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54.99</c:v>
                </c:pt>
                <c:pt idx="2">
                  <c:v>66.430000000000007</c:v>
                </c:pt>
                <c:pt idx="3">
                  <c:v>66.88</c:v>
                </c:pt>
                <c:pt idx="4">
                  <c:v>63.66</c:v>
                </c:pt>
              </c:numCache>
            </c:numRef>
          </c:val>
          <c:smooth val="0"/>
          <c:extLst>
            <c:ext xmlns:c16="http://schemas.microsoft.com/office/drawing/2014/chart" uri="{C3380CC4-5D6E-409C-BE32-E72D297353CC}">
              <c16:uniqueId val="{00000001-B14F-4753-B128-5C4111D20B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95.51</c:v>
                </c:pt>
                <c:pt idx="2">
                  <c:v>116.5</c:v>
                </c:pt>
                <c:pt idx="3">
                  <c:v>121.52</c:v>
                </c:pt>
                <c:pt idx="4">
                  <c:v>112.92</c:v>
                </c:pt>
              </c:numCache>
            </c:numRef>
          </c:val>
          <c:extLst>
            <c:ext xmlns:c16="http://schemas.microsoft.com/office/drawing/2014/chart" uri="{C3380CC4-5D6E-409C-BE32-E72D297353CC}">
              <c16:uniqueId val="{00000000-DFBE-43A5-A439-2E273B41DB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95.33</c:v>
                </c:pt>
                <c:pt idx="2">
                  <c:v>92.17</c:v>
                </c:pt>
                <c:pt idx="3">
                  <c:v>101.83</c:v>
                </c:pt>
                <c:pt idx="4">
                  <c:v>95.1</c:v>
                </c:pt>
              </c:numCache>
            </c:numRef>
          </c:val>
          <c:smooth val="0"/>
          <c:extLst>
            <c:ext xmlns:c16="http://schemas.microsoft.com/office/drawing/2014/chart" uri="{C3380CC4-5D6E-409C-BE32-E72D297353CC}">
              <c16:uniqueId val="{00000001-DFBE-43A5-A439-2E273B41DB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2.41</c:v>
                </c:pt>
                <c:pt idx="2">
                  <c:v>4.71</c:v>
                </c:pt>
                <c:pt idx="3">
                  <c:v>7.05</c:v>
                </c:pt>
                <c:pt idx="4">
                  <c:v>9.32</c:v>
                </c:pt>
              </c:numCache>
            </c:numRef>
          </c:val>
          <c:extLst>
            <c:ext xmlns:c16="http://schemas.microsoft.com/office/drawing/2014/chart" uri="{C3380CC4-5D6E-409C-BE32-E72D297353CC}">
              <c16:uniqueId val="{00000000-F9B3-472B-BB2B-E123AB2D279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15.4</c:v>
                </c:pt>
                <c:pt idx="2">
                  <c:v>16.28</c:v>
                </c:pt>
                <c:pt idx="3">
                  <c:v>16.75</c:v>
                </c:pt>
                <c:pt idx="4">
                  <c:v>19.34</c:v>
                </c:pt>
              </c:numCache>
            </c:numRef>
          </c:val>
          <c:smooth val="0"/>
          <c:extLst>
            <c:ext xmlns:c16="http://schemas.microsoft.com/office/drawing/2014/chart" uri="{C3380CC4-5D6E-409C-BE32-E72D297353CC}">
              <c16:uniqueId val="{00000001-F9B3-472B-BB2B-E123AB2D279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EF-4CFB-A75C-C3595761C22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BEF-4CFB-A75C-C3595761C22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77.989999999999995</c:v>
                </c:pt>
                <c:pt idx="2">
                  <c:v>57.66</c:v>
                </c:pt>
                <c:pt idx="3" formatCode="#,##0.00;&quot;△&quot;#,##0.00">
                  <c:v>0</c:v>
                </c:pt>
                <c:pt idx="4" formatCode="#,##0.00;&quot;△&quot;#,##0.00">
                  <c:v>0</c:v>
                </c:pt>
              </c:numCache>
            </c:numRef>
          </c:val>
          <c:extLst>
            <c:ext xmlns:c16="http://schemas.microsoft.com/office/drawing/2014/chart" uri="{C3380CC4-5D6E-409C-BE32-E72D297353CC}">
              <c16:uniqueId val="{00000000-DB9B-42D3-B562-D03AC2F7CB3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162.82</c:v>
                </c:pt>
                <c:pt idx="2">
                  <c:v>193.62</c:v>
                </c:pt>
                <c:pt idx="3">
                  <c:v>44.51</c:v>
                </c:pt>
                <c:pt idx="4">
                  <c:v>225.85</c:v>
                </c:pt>
              </c:numCache>
            </c:numRef>
          </c:val>
          <c:smooth val="0"/>
          <c:extLst>
            <c:ext xmlns:c16="http://schemas.microsoft.com/office/drawing/2014/chart" uri="{C3380CC4-5D6E-409C-BE32-E72D297353CC}">
              <c16:uniqueId val="{00000001-DB9B-42D3-B562-D03AC2F7CB3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42.89</c:v>
                </c:pt>
                <c:pt idx="2">
                  <c:v>59.91</c:v>
                </c:pt>
                <c:pt idx="3">
                  <c:v>68.75</c:v>
                </c:pt>
                <c:pt idx="4">
                  <c:v>61.83</c:v>
                </c:pt>
              </c:numCache>
            </c:numRef>
          </c:val>
          <c:extLst>
            <c:ext xmlns:c16="http://schemas.microsoft.com/office/drawing/2014/chart" uri="{C3380CC4-5D6E-409C-BE32-E72D297353CC}">
              <c16:uniqueId val="{00000000-EC44-49FF-93DA-01A1201A030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125.61</c:v>
                </c:pt>
                <c:pt idx="2">
                  <c:v>67.75</c:v>
                </c:pt>
                <c:pt idx="3">
                  <c:v>150.30000000000001</c:v>
                </c:pt>
                <c:pt idx="4">
                  <c:v>45.1</c:v>
                </c:pt>
              </c:numCache>
            </c:numRef>
          </c:val>
          <c:smooth val="0"/>
          <c:extLst>
            <c:ext xmlns:c16="http://schemas.microsoft.com/office/drawing/2014/chart" uri="{C3380CC4-5D6E-409C-BE32-E72D297353CC}">
              <c16:uniqueId val="{00000001-EC44-49FF-93DA-01A1201A030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10716.88</c:v>
                </c:pt>
                <c:pt idx="2">
                  <c:v>9679.33</c:v>
                </c:pt>
                <c:pt idx="3">
                  <c:v>9142</c:v>
                </c:pt>
                <c:pt idx="4">
                  <c:v>9145.23</c:v>
                </c:pt>
              </c:numCache>
            </c:numRef>
          </c:val>
          <c:extLst>
            <c:ext xmlns:c16="http://schemas.microsoft.com/office/drawing/2014/chart" uri="{C3380CC4-5D6E-409C-BE32-E72D297353CC}">
              <c16:uniqueId val="{00000000-1FA9-415C-9FF0-D2830925EBF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398.42</c:v>
                </c:pt>
                <c:pt idx="2">
                  <c:v>393.35</c:v>
                </c:pt>
                <c:pt idx="3">
                  <c:v>397.03</c:v>
                </c:pt>
                <c:pt idx="4">
                  <c:v>424.95</c:v>
                </c:pt>
              </c:numCache>
            </c:numRef>
          </c:val>
          <c:smooth val="0"/>
          <c:extLst>
            <c:ext xmlns:c16="http://schemas.microsoft.com/office/drawing/2014/chart" uri="{C3380CC4-5D6E-409C-BE32-E72D297353CC}">
              <c16:uniqueId val="{00000001-1FA9-415C-9FF0-D2830925EBF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35.950000000000003</c:v>
                </c:pt>
                <c:pt idx="2">
                  <c:v>37.86</c:v>
                </c:pt>
                <c:pt idx="3">
                  <c:v>42.24</c:v>
                </c:pt>
                <c:pt idx="4">
                  <c:v>39.270000000000003</c:v>
                </c:pt>
              </c:numCache>
            </c:numRef>
          </c:val>
          <c:extLst>
            <c:ext xmlns:c16="http://schemas.microsoft.com/office/drawing/2014/chart" uri="{C3380CC4-5D6E-409C-BE32-E72D297353CC}">
              <c16:uniqueId val="{00000000-C64B-482B-A835-EBC75DCAFDA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50.7</c:v>
                </c:pt>
                <c:pt idx="2">
                  <c:v>48.13</c:v>
                </c:pt>
                <c:pt idx="3">
                  <c:v>46.58</c:v>
                </c:pt>
                <c:pt idx="4">
                  <c:v>41.67</c:v>
                </c:pt>
              </c:numCache>
            </c:numRef>
          </c:val>
          <c:smooth val="0"/>
          <c:extLst>
            <c:ext xmlns:c16="http://schemas.microsoft.com/office/drawing/2014/chart" uri="{C3380CC4-5D6E-409C-BE32-E72D297353CC}">
              <c16:uniqueId val="{00000001-C64B-482B-A835-EBC75DCAFDA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378.05</c:v>
                </c:pt>
                <c:pt idx="2">
                  <c:v>362.76</c:v>
                </c:pt>
                <c:pt idx="3">
                  <c:v>324.54000000000002</c:v>
                </c:pt>
                <c:pt idx="4">
                  <c:v>343.76</c:v>
                </c:pt>
              </c:numCache>
            </c:numRef>
          </c:val>
          <c:extLst>
            <c:ext xmlns:c16="http://schemas.microsoft.com/office/drawing/2014/chart" uri="{C3380CC4-5D6E-409C-BE32-E72D297353CC}">
              <c16:uniqueId val="{00000000-1584-4F2D-9CB2-78F3B84BDF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289.81</c:v>
                </c:pt>
                <c:pt idx="2">
                  <c:v>301.54000000000002</c:v>
                </c:pt>
                <c:pt idx="3">
                  <c:v>311.73</c:v>
                </c:pt>
                <c:pt idx="4">
                  <c:v>326.49</c:v>
                </c:pt>
              </c:numCache>
            </c:numRef>
          </c:val>
          <c:smooth val="0"/>
          <c:extLst>
            <c:ext xmlns:c16="http://schemas.microsoft.com/office/drawing/2014/chart" uri="{C3380CC4-5D6E-409C-BE32-E72D297353CC}">
              <c16:uniqueId val="{00000001-1584-4F2D-9CB2-78F3B84BDF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山形県　寒河江市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K3</v>
      </c>
      <c r="X8" s="34"/>
      <c r="Y8" s="34"/>
      <c r="Z8" s="34"/>
      <c r="AA8" s="34"/>
      <c r="AB8" s="34"/>
      <c r="AC8" s="34"/>
      <c r="AD8" s="35" t="str">
        <f>データ!$M$6</f>
        <v>非設置</v>
      </c>
      <c r="AE8" s="35"/>
      <c r="AF8" s="35"/>
      <c r="AG8" s="35"/>
      <c r="AH8" s="35"/>
      <c r="AI8" s="35"/>
      <c r="AJ8" s="35"/>
      <c r="AK8" s="3"/>
      <c r="AL8" s="36">
        <f>データ!S6</f>
        <v>39745</v>
      </c>
      <c r="AM8" s="36"/>
      <c r="AN8" s="36"/>
      <c r="AO8" s="36"/>
      <c r="AP8" s="36"/>
      <c r="AQ8" s="36"/>
      <c r="AR8" s="36"/>
      <c r="AS8" s="36"/>
      <c r="AT8" s="37">
        <f>データ!T6</f>
        <v>139.03</v>
      </c>
      <c r="AU8" s="37"/>
      <c r="AV8" s="37"/>
      <c r="AW8" s="37"/>
      <c r="AX8" s="37"/>
      <c r="AY8" s="37"/>
      <c r="AZ8" s="37"/>
      <c r="BA8" s="37"/>
      <c r="BB8" s="37">
        <f>データ!U6</f>
        <v>285.87</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7.39</v>
      </c>
      <c r="J10" s="37"/>
      <c r="K10" s="37"/>
      <c r="L10" s="37"/>
      <c r="M10" s="37"/>
      <c r="N10" s="37"/>
      <c r="O10" s="37"/>
      <c r="P10" s="37">
        <f>データ!P6</f>
        <v>3.27</v>
      </c>
      <c r="Q10" s="37"/>
      <c r="R10" s="37"/>
      <c r="S10" s="37"/>
      <c r="T10" s="37"/>
      <c r="U10" s="37"/>
      <c r="V10" s="37"/>
      <c r="W10" s="37">
        <f>データ!Q6</f>
        <v>100</v>
      </c>
      <c r="X10" s="37"/>
      <c r="Y10" s="37"/>
      <c r="Z10" s="37"/>
      <c r="AA10" s="37"/>
      <c r="AB10" s="37"/>
      <c r="AC10" s="37"/>
      <c r="AD10" s="36">
        <f>データ!R6</f>
        <v>2805</v>
      </c>
      <c r="AE10" s="36"/>
      <c r="AF10" s="36"/>
      <c r="AG10" s="36"/>
      <c r="AH10" s="36"/>
      <c r="AI10" s="36"/>
      <c r="AJ10" s="36"/>
      <c r="AK10" s="2"/>
      <c r="AL10" s="36">
        <f>データ!V6</f>
        <v>1295</v>
      </c>
      <c r="AM10" s="36"/>
      <c r="AN10" s="36"/>
      <c r="AO10" s="36"/>
      <c r="AP10" s="36"/>
      <c r="AQ10" s="36"/>
      <c r="AR10" s="36"/>
      <c r="AS10" s="36"/>
      <c r="AT10" s="37">
        <f>データ!W6</f>
        <v>9.31</v>
      </c>
      <c r="AU10" s="37"/>
      <c r="AV10" s="37"/>
      <c r="AW10" s="37"/>
      <c r="AX10" s="37"/>
      <c r="AY10" s="37"/>
      <c r="AZ10" s="37"/>
      <c r="BA10" s="37"/>
      <c r="BB10" s="37">
        <f>データ!X6</f>
        <v>139.1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pG5ycfBg4icTcUEIoCToIQdGRN6Atg3oSWYuQ6/R5tUYU2X4pcOlj9ei7wI3irG3eIjgsnwp6WmZHEK3JWiLg==" saltValue="o0SwieJVBXUmGSdujgSqn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62065</v>
      </c>
      <c r="D6" s="19">
        <f t="shared" si="3"/>
        <v>46</v>
      </c>
      <c r="E6" s="19">
        <f t="shared" si="3"/>
        <v>18</v>
      </c>
      <c r="F6" s="19">
        <f t="shared" si="3"/>
        <v>0</v>
      </c>
      <c r="G6" s="19">
        <f t="shared" si="3"/>
        <v>0</v>
      </c>
      <c r="H6" s="19" t="str">
        <f t="shared" si="3"/>
        <v>山形県　寒河江市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7.39</v>
      </c>
      <c r="P6" s="20">
        <f t="shared" si="3"/>
        <v>3.27</v>
      </c>
      <c r="Q6" s="20">
        <f t="shared" si="3"/>
        <v>100</v>
      </c>
      <c r="R6" s="20">
        <f t="shared" si="3"/>
        <v>2805</v>
      </c>
      <c r="S6" s="20">
        <f t="shared" si="3"/>
        <v>39745</v>
      </c>
      <c r="T6" s="20">
        <f t="shared" si="3"/>
        <v>139.03</v>
      </c>
      <c r="U6" s="20">
        <f t="shared" si="3"/>
        <v>285.87</v>
      </c>
      <c r="V6" s="20">
        <f t="shared" si="3"/>
        <v>1295</v>
      </c>
      <c r="W6" s="20">
        <f t="shared" si="3"/>
        <v>9.31</v>
      </c>
      <c r="X6" s="20">
        <f t="shared" si="3"/>
        <v>139.1</v>
      </c>
      <c r="Y6" s="21" t="str">
        <f>IF(Y7="",NA(),Y7)</f>
        <v>-</v>
      </c>
      <c r="Z6" s="21">
        <f t="shared" ref="Z6:AH6" si="4">IF(Z7="",NA(),Z7)</f>
        <v>95.51</v>
      </c>
      <c r="AA6" s="21">
        <f t="shared" si="4"/>
        <v>116.5</v>
      </c>
      <c r="AB6" s="21">
        <f t="shared" si="4"/>
        <v>121.52</v>
      </c>
      <c r="AC6" s="21">
        <f t="shared" si="4"/>
        <v>112.92</v>
      </c>
      <c r="AD6" s="21" t="str">
        <f t="shared" si="4"/>
        <v>-</v>
      </c>
      <c r="AE6" s="21">
        <f t="shared" si="4"/>
        <v>95.33</v>
      </c>
      <c r="AF6" s="21">
        <f t="shared" si="4"/>
        <v>92.17</v>
      </c>
      <c r="AG6" s="21">
        <f t="shared" si="4"/>
        <v>101.83</v>
      </c>
      <c r="AH6" s="21">
        <f t="shared" si="4"/>
        <v>95.1</v>
      </c>
      <c r="AI6" s="20" t="str">
        <f>IF(AI7="","",IF(AI7="-","【-】","【"&amp;SUBSTITUTE(TEXT(AI7,"#,##0.00"),"-","△")&amp;"】"))</f>
        <v>【96.62】</v>
      </c>
      <c r="AJ6" s="21" t="str">
        <f>IF(AJ7="",NA(),AJ7)</f>
        <v>-</v>
      </c>
      <c r="AK6" s="21">
        <f t="shared" ref="AK6:AS6" si="5">IF(AK7="",NA(),AK7)</f>
        <v>77.989999999999995</v>
      </c>
      <c r="AL6" s="21">
        <f t="shared" si="5"/>
        <v>57.66</v>
      </c>
      <c r="AM6" s="20">
        <f t="shared" si="5"/>
        <v>0</v>
      </c>
      <c r="AN6" s="20">
        <f t="shared" si="5"/>
        <v>0</v>
      </c>
      <c r="AO6" s="21" t="str">
        <f t="shared" si="5"/>
        <v>-</v>
      </c>
      <c r="AP6" s="21">
        <f t="shared" si="5"/>
        <v>162.82</v>
      </c>
      <c r="AQ6" s="21">
        <f t="shared" si="5"/>
        <v>193.62</v>
      </c>
      <c r="AR6" s="21">
        <f t="shared" si="5"/>
        <v>44.51</v>
      </c>
      <c r="AS6" s="21">
        <f t="shared" si="5"/>
        <v>225.85</v>
      </c>
      <c r="AT6" s="20" t="str">
        <f>IF(AT7="","",IF(AT7="-","【-】","【"&amp;SUBSTITUTE(TEXT(AT7,"#,##0.00"),"-","△")&amp;"】"))</f>
        <v>【111.69】</v>
      </c>
      <c r="AU6" s="21" t="str">
        <f>IF(AU7="",NA(),AU7)</f>
        <v>-</v>
      </c>
      <c r="AV6" s="21">
        <f t="shared" ref="AV6:BD6" si="6">IF(AV7="",NA(),AV7)</f>
        <v>42.89</v>
      </c>
      <c r="AW6" s="21">
        <f t="shared" si="6"/>
        <v>59.91</v>
      </c>
      <c r="AX6" s="21">
        <f t="shared" si="6"/>
        <v>68.75</v>
      </c>
      <c r="AY6" s="21">
        <f t="shared" si="6"/>
        <v>61.83</v>
      </c>
      <c r="AZ6" s="21" t="str">
        <f t="shared" si="6"/>
        <v>-</v>
      </c>
      <c r="BA6" s="21">
        <f t="shared" si="6"/>
        <v>125.61</v>
      </c>
      <c r="BB6" s="21">
        <f t="shared" si="6"/>
        <v>67.75</v>
      </c>
      <c r="BC6" s="21">
        <f t="shared" si="6"/>
        <v>150.30000000000001</v>
      </c>
      <c r="BD6" s="21">
        <f t="shared" si="6"/>
        <v>45.1</v>
      </c>
      <c r="BE6" s="20" t="str">
        <f>IF(BE7="","",IF(BE7="-","【-】","【"&amp;SUBSTITUTE(TEXT(BE7,"#,##0.00"),"-","△")&amp;"】"))</f>
        <v>【111.29】</v>
      </c>
      <c r="BF6" s="21" t="str">
        <f>IF(BF7="",NA(),BF7)</f>
        <v>-</v>
      </c>
      <c r="BG6" s="21">
        <f t="shared" ref="BG6:BO6" si="7">IF(BG7="",NA(),BG7)</f>
        <v>10716.88</v>
      </c>
      <c r="BH6" s="21">
        <f t="shared" si="7"/>
        <v>9679.33</v>
      </c>
      <c r="BI6" s="21">
        <f t="shared" si="7"/>
        <v>9142</v>
      </c>
      <c r="BJ6" s="21">
        <f t="shared" si="7"/>
        <v>9145.23</v>
      </c>
      <c r="BK6" s="21" t="str">
        <f t="shared" si="7"/>
        <v>-</v>
      </c>
      <c r="BL6" s="21">
        <f t="shared" si="7"/>
        <v>398.42</v>
      </c>
      <c r="BM6" s="21">
        <f t="shared" si="7"/>
        <v>393.35</v>
      </c>
      <c r="BN6" s="21">
        <f t="shared" si="7"/>
        <v>397.03</v>
      </c>
      <c r="BO6" s="21">
        <f t="shared" si="7"/>
        <v>424.95</v>
      </c>
      <c r="BP6" s="20" t="str">
        <f>IF(BP7="","",IF(BP7="-","【-】","【"&amp;SUBSTITUTE(TEXT(BP7,"#,##0.00"),"-","△")&amp;"】"))</f>
        <v>【349.83】</v>
      </c>
      <c r="BQ6" s="21" t="str">
        <f>IF(BQ7="",NA(),BQ7)</f>
        <v>-</v>
      </c>
      <c r="BR6" s="21">
        <f t="shared" ref="BR6:BZ6" si="8">IF(BR7="",NA(),BR7)</f>
        <v>35.950000000000003</v>
      </c>
      <c r="BS6" s="21">
        <f t="shared" si="8"/>
        <v>37.86</v>
      </c>
      <c r="BT6" s="21">
        <f t="shared" si="8"/>
        <v>42.24</v>
      </c>
      <c r="BU6" s="21">
        <f t="shared" si="8"/>
        <v>39.270000000000003</v>
      </c>
      <c r="BV6" s="21" t="str">
        <f t="shared" si="8"/>
        <v>-</v>
      </c>
      <c r="BW6" s="21">
        <f t="shared" si="8"/>
        <v>50.7</v>
      </c>
      <c r="BX6" s="21">
        <f t="shared" si="8"/>
        <v>48.13</v>
      </c>
      <c r="BY6" s="21">
        <f t="shared" si="8"/>
        <v>46.58</v>
      </c>
      <c r="BZ6" s="21">
        <f t="shared" si="8"/>
        <v>41.67</v>
      </c>
      <c r="CA6" s="20" t="str">
        <f>IF(CA7="","",IF(CA7="-","【-】","【"&amp;SUBSTITUTE(TEXT(CA7,"#,##0.00"),"-","△")&amp;"】"))</f>
        <v>【53.65】</v>
      </c>
      <c r="CB6" s="21" t="str">
        <f>IF(CB7="",NA(),CB7)</f>
        <v>-</v>
      </c>
      <c r="CC6" s="21">
        <f t="shared" ref="CC6:CK6" si="9">IF(CC7="",NA(),CC7)</f>
        <v>378.05</v>
      </c>
      <c r="CD6" s="21">
        <f t="shared" si="9"/>
        <v>362.76</v>
      </c>
      <c r="CE6" s="21">
        <f t="shared" si="9"/>
        <v>324.54000000000002</v>
      </c>
      <c r="CF6" s="21">
        <f t="shared" si="9"/>
        <v>343.76</v>
      </c>
      <c r="CG6" s="21" t="str">
        <f t="shared" si="9"/>
        <v>-</v>
      </c>
      <c r="CH6" s="21">
        <f t="shared" si="9"/>
        <v>289.81</v>
      </c>
      <c r="CI6" s="21">
        <f t="shared" si="9"/>
        <v>301.54000000000002</v>
      </c>
      <c r="CJ6" s="21">
        <f t="shared" si="9"/>
        <v>311.73</v>
      </c>
      <c r="CK6" s="21">
        <f t="shared" si="9"/>
        <v>326.49</v>
      </c>
      <c r="CL6" s="20" t="str">
        <f>IF(CL7="","",IF(CL7="-","【-】","【"&amp;SUBSTITUTE(TEXT(CL7,"#,##0.00"),"-","△")&amp;"】"))</f>
        <v>【307.86】</v>
      </c>
      <c r="CM6" s="21" t="str">
        <f>IF(CM7="",NA(),CM7)</f>
        <v>-</v>
      </c>
      <c r="CN6" s="21">
        <f t="shared" ref="CN6:CV6" si="10">IF(CN7="",NA(),CN7)</f>
        <v>52.53</v>
      </c>
      <c r="CO6" s="21">
        <f t="shared" si="10"/>
        <v>54.37</v>
      </c>
      <c r="CP6" s="21">
        <f t="shared" si="10"/>
        <v>54.59</v>
      </c>
      <c r="CQ6" s="21">
        <f t="shared" si="10"/>
        <v>51.59</v>
      </c>
      <c r="CR6" s="21" t="str">
        <f t="shared" si="10"/>
        <v>-</v>
      </c>
      <c r="CS6" s="21">
        <f t="shared" si="10"/>
        <v>56.45</v>
      </c>
      <c r="CT6" s="21">
        <f t="shared" si="10"/>
        <v>58.26</v>
      </c>
      <c r="CU6" s="21">
        <f t="shared" si="10"/>
        <v>56.76</v>
      </c>
      <c r="CV6" s="21">
        <f t="shared" si="10"/>
        <v>58.02</v>
      </c>
      <c r="CW6" s="20" t="str">
        <f>IF(CW7="","",IF(CW7="-","【-】","【"&amp;SUBSTITUTE(TEXT(CW7,"#,##0.00"),"-","△")&amp;"】"))</f>
        <v>【54.61】</v>
      </c>
      <c r="CX6" s="21" t="str">
        <f>IF(CX7="",NA(),CX7)</f>
        <v>-</v>
      </c>
      <c r="CY6" s="21">
        <f t="shared" ref="CY6:DG6" si="11">IF(CY7="",NA(),CY7)</f>
        <v>100</v>
      </c>
      <c r="CZ6" s="21">
        <f t="shared" si="11"/>
        <v>100</v>
      </c>
      <c r="DA6" s="21">
        <f t="shared" si="11"/>
        <v>100</v>
      </c>
      <c r="DB6" s="21">
        <f t="shared" si="11"/>
        <v>100</v>
      </c>
      <c r="DC6" s="21" t="str">
        <f t="shared" si="11"/>
        <v>-</v>
      </c>
      <c r="DD6" s="21">
        <f t="shared" si="11"/>
        <v>54.99</v>
      </c>
      <c r="DE6" s="21">
        <f t="shared" si="11"/>
        <v>66.430000000000007</v>
      </c>
      <c r="DF6" s="21">
        <f t="shared" si="11"/>
        <v>66.88</v>
      </c>
      <c r="DG6" s="21">
        <f t="shared" si="11"/>
        <v>63.66</v>
      </c>
      <c r="DH6" s="20" t="str">
        <f>IF(DH7="","",IF(DH7="-","【-】","【"&amp;SUBSTITUTE(TEXT(DH7,"#,##0.00"),"-","△")&amp;"】"))</f>
        <v>【85.31】</v>
      </c>
      <c r="DI6" s="21" t="str">
        <f>IF(DI7="",NA(),DI7)</f>
        <v>-</v>
      </c>
      <c r="DJ6" s="21">
        <f t="shared" ref="DJ6:DR6" si="12">IF(DJ7="",NA(),DJ7)</f>
        <v>2.41</v>
      </c>
      <c r="DK6" s="21">
        <f t="shared" si="12"/>
        <v>4.71</v>
      </c>
      <c r="DL6" s="21">
        <f t="shared" si="12"/>
        <v>7.05</v>
      </c>
      <c r="DM6" s="21">
        <f t="shared" si="12"/>
        <v>9.32</v>
      </c>
      <c r="DN6" s="21" t="str">
        <f t="shared" si="12"/>
        <v>-</v>
      </c>
      <c r="DO6" s="21">
        <f t="shared" si="12"/>
        <v>15.4</v>
      </c>
      <c r="DP6" s="21">
        <f t="shared" si="12"/>
        <v>16.28</v>
      </c>
      <c r="DQ6" s="21">
        <f t="shared" si="12"/>
        <v>16.75</v>
      </c>
      <c r="DR6" s="21">
        <f t="shared" si="12"/>
        <v>19.34</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62065</v>
      </c>
      <c r="D7" s="23">
        <v>46</v>
      </c>
      <c r="E7" s="23">
        <v>18</v>
      </c>
      <c r="F7" s="23">
        <v>0</v>
      </c>
      <c r="G7" s="23">
        <v>0</v>
      </c>
      <c r="H7" s="23" t="s">
        <v>95</v>
      </c>
      <c r="I7" s="23" t="s">
        <v>96</v>
      </c>
      <c r="J7" s="23" t="s">
        <v>97</v>
      </c>
      <c r="K7" s="23" t="s">
        <v>98</v>
      </c>
      <c r="L7" s="23" t="s">
        <v>99</v>
      </c>
      <c r="M7" s="23" t="s">
        <v>100</v>
      </c>
      <c r="N7" s="24" t="s">
        <v>101</v>
      </c>
      <c r="O7" s="24">
        <v>7.39</v>
      </c>
      <c r="P7" s="24">
        <v>3.27</v>
      </c>
      <c r="Q7" s="24">
        <v>100</v>
      </c>
      <c r="R7" s="24">
        <v>2805</v>
      </c>
      <c r="S7" s="24">
        <v>39745</v>
      </c>
      <c r="T7" s="24">
        <v>139.03</v>
      </c>
      <c r="U7" s="24">
        <v>285.87</v>
      </c>
      <c r="V7" s="24">
        <v>1295</v>
      </c>
      <c r="W7" s="24">
        <v>9.31</v>
      </c>
      <c r="X7" s="24">
        <v>139.1</v>
      </c>
      <c r="Y7" s="24" t="s">
        <v>101</v>
      </c>
      <c r="Z7" s="24">
        <v>95.51</v>
      </c>
      <c r="AA7" s="24">
        <v>116.5</v>
      </c>
      <c r="AB7" s="24">
        <v>121.52</v>
      </c>
      <c r="AC7" s="24">
        <v>112.92</v>
      </c>
      <c r="AD7" s="24" t="s">
        <v>101</v>
      </c>
      <c r="AE7" s="24">
        <v>95.33</v>
      </c>
      <c r="AF7" s="24">
        <v>92.17</v>
      </c>
      <c r="AG7" s="24">
        <v>101.83</v>
      </c>
      <c r="AH7" s="24">
        <v>95.1</v>
      </c>
      <c r="AI7" s="24">
        <v>96.62</v>
      </c>
      <c r="AJ7" s="24" t="s">
        <v>101</v>
      </c>
      <c r="AK7" s="24">
        <v>77.989999999999995</v>
      </c>
      <c r="AL7" s="24">
        <v>57.66</v>
      </c>
      <c r="AM7" s="24">
        <v>0</v>
      </c>
      <c r="AN7" s="24">
        <v>0</v>
      </c>
      <c r="AO7" s="24" t="s">
        <v>101</v>
      </c>
      <c r="AP7" s="24">
        <v>162.82</v>
      </c>
      <c r="AQ7" s="24">
        <v>193.62</v>
      </c>
      <c r="AR7" s="24">
        <v>44.51</v>
      </c>
      <c r="AS7" s="24">
        <v>225.85</v>
      </c>
      <c r="AT7" s="24">
        <v>111.69</v>
      </c>
      <c r="AU7" s="24" t="s">
        <v>101</v>
      </c>
      <c r="AV7" s="24">
        <v>42.89</v>
      </c>
      <c r="AW7" s="24">
        <v>59.91</v>
      </c>
      <c r="AX7" s="24">
        <v>68.75</v>
      </c>
      <c r="AY7" s="24">
        <v>61.83</v>
      </c>
      <c r="AZ7" s="24" t="s">
        <v>101</v>
      </c>
      <c r="BA7" s="24">
        <v>125.61</v>
      </c>
      <c r="BB7" s="24">
        <v>67.75</v>
      </c>
      <c r="BC7" s="24">
        <v>150.30000000000001</v>
      </c>
      <c r="BD7" s="24">
        <v>45.1</v>
      </c>
      <c r="BE7" s="24">
        <v>111.29</v>
      </c>
      <c r="BF7" s="24" t="s">
        <v>101</v>
      </c>
      <c r="BG7" s="24">
        <v>10716.88</v>
      </c>
      <c r="BH7" s="24">
        <v>9679.33</v>
      </c>
      <c r="BI7" s="24">
        <v>9142</v>
      </c>
      <c r="BJ7" s="24">
        <v>9145.23</v>
      </c>
      <c r="BK7" s="24" t="s">
        <v>101</v>
      </c>
      <c r="BL7" s="24">
        <v>398.42</v>
      </c>
      <c r="BM7" s="24">
        <v>393.35</v>
      </c>
      <c r="BN7" s="24">
        <v>397.03</v>
      </c>
      <c r="BO7" s="24">
        <v>424.95</v>
      </c>
      <c r="BP7" s="24">
        <v>349.83</v>
      </c>
      <c r="BQ7" s="24" t="s">
        <v>101</v>
      </c>
      <c r="BR7" s="24">
        <v>35.950000000000003</v>
      </c>
      <c r="BS7" s="24">
        <v>37.86</v>
      </c>
      <c r="BT7" s="24">
        <v>42.24</v>
      </c>
      <c r="BU7" s="24">
        <v>39.270000000000003</v>
      </c>
      <c r="BV7" s="24" t="s">
        <v>101</v>
      </c>
      <c r="BW7" s="24">
        <v>50.7</v>
      </c>
      <c r="BX7" s="24">
        <v>48.13</v>
      </c>
      <c r="BY7" s="24">
        <v>46.58</v>
      </c>
      <c r="BZ7" s="24">
        <v>41.67</v>
      </c>
      <c r="CA7" s="24">
        <v>53.65</v>
      </c>
      <c r="CB7" s="24" t="s">
        <v>101</v>
      </c>
      <c r="CC7" s="24">
        <v>378.05</v>
      </c>
      <c r="CD7" s="24">
        <v>362.76</v>
      </c>
      <c r="CE7" s="24">
        <v>324.54000000000002</v>
      </c>
      <c r="CF7" s="24">
        <v>343.76</v>
      </c>
      <c r="CG7" s="24" t="s">
        <v>101</v>
      </c>
      <c r="CH7" s="24">
        <v>289.81</v>
      </c>
      <c r="CI7" s="24">
        <v>301.54000000000002</v>
      </c>
      <c r="CJ7" s="24">
        <v>311.73</v>
      </c>
      <c r="CK7" s="24">
        <v>326.49</v>
      </c>
      <c r="CL7" s="24">
        <v>307.86</v>
      </c>
      <c r="CM7" s="24" t="s">
        <v>101</v>
      </c>
      <c r="CN7" s="24">
        <v>52.53</v>
      </c>
      <c r="CO7" s="24">
        <v>54.37</v>
      </c>
      <c r="CP7" s="24">
        <v>54.59</v>
      </c>
      <c r="CQ7" s="24">
        <v>51.59</v>
      </c>
      <c r="CR7" s="24" t="s">
        <v>101</v>
      </c>
      <c r="CS7" s="24">
        <v>56.45</v>
      </c>
      <c r="CT7" s="24">
        <v>58.26</v>
      </c>
      <c r="CU7" s="24">
        <v>56.76</v>
      </c>
      <c r="CV7" s="24">
        <v>58.02</v>
      </c>
      <c r="CW7" s="24">
        <v>54.61</v>
      </c>
      <c r="CX7" s="24" t="s">
        <v>101</v>
      </c>
      <c r="CY7" s="24">
        <v>100</v>
      </c>
      <c r="CZ7" s="24">
        <v>100</v>
      </c>
      <c r="DA7" s="24">
        <v>100</v>
      </c>
      <c r="DB7" s="24">
        <v>100</v>
      </c>
      <c r="DC7" s="24" t="s">
        <v>101</v>
      </c>
      <c r="DD7" s="24">
        <v>54.99</v>
      </c>
      <c r="DE7" s="24">
        <v>66.430000000000007</v>
      </c>
      <c r="DF7" s="24">
        <v>66.88</v>
      </c>
      <c r="DG7" s="24">
        <v>63.66</v>
      </c>
      <c r="DH7" s="24">
        <v>85.31</v>
      </c>
      <c r="DI7" s="24" t="s">
        <v>101</v>
      </c>
      <c r="DJ7" s="24">
        <v>2.41</v>
      </c>
      <c r="DK7" s="24">
        <v>4.71</v>
      </c>
      <c r="DL7" s="24">
        <v>7.05</v>
      </c>
      <c r="DM7" s="24">
        <v>9.32</v>
      </c>
      <c r="DN7" s="24" t="s">
        <v>101</v>
      </c>
      <c r="DO7" s="24">
        <v>15.4</v>
      </c>
      <c r="DP7" s="24">
        <v>16.28</v>
      </c>
      <c r="DQ7" s="24">
        <v>16.75</v>
      </c>
      <c r="DR7" s="24">
        <v>19.34</v>
      </c>
      <c r="DS7" s="24">
        <v>25.25</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dcterms:created xsi:type="dcterms:W3CDTF">2025-01-24T07:23:50Z</dcterms:created>
  <dcterms:modified xsi:type="dcterms:W3CDTF">2025-03-04T01:37:47Z</dcterms:modified>
  <cp:category/>
</cp:coreProperties>
</file>